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16. HG\To upload\"/>
    </mc:Choice>
  </mc:AlternateContent>
  <xr:revisionPtr revIDLastSave="0" documentId="13_ncr:1_{54F475CB-9AC8-4716-B191-06E0CD899162}" xr6:coauthVersionLast="47" xr6:coauthVersionMax="47" xr10:uidLastSave="{00000000-0000-0000-0000-000000000000}"/>
  <bookViews>
    <workbookView xWindow="-120" yWindow="-120" windowWidth="29040" windowHeight="15840" xr2:uid="{68769B53-806F-4C0E-A501-C7CF90E0AFBD}"/>
  </bookViews>
  <sheets>
    <sheet name="Haaziree" sheetId="1" r:id="rId1"/>
  </sheets>
  <externalReferences>
    <externalReference r:id="rId2"/>
  </externalReferences>
  <definedNames>
    <definedName name="_xlnm.Print_Area" localSheetId="0">Haaziree!$A$1:$S$1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1" l="1"/>
  <c r="R50" i="1"/>
  <c r="Q50" i="1"/>
  <c r="P50" i="1"/>
  <c r="O50" i="1"/>
  <c r="N50" i="1"/>
  <c r="M50" i="1"/>
  <c r="L50" i="1"/>
  <c r="K50" i="1"/>
  <c r="J50" i="1"/>
  <c r="I50" i="1"/>
  <c r="H50" i="1"/>
  <c r="G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C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9" i="1"/>
  <c r="F7" i="1"/>
  <c r="F6" i="1"/>
  <c r="F5" i="1"/>
  <c r="F38" i="1"/>
</calcChain>
</file>

<file path=xl/sharedStrings.xml><?xml version="1.0" encoding="utf-8"?>
<sst xmlns="http://schemas.openxmlformats.org/spreadsheetml/2006/main" count="394" uniqueCount="66">
  <si>
    <t>20 ވަނަ މަޖިލީހުގައި ބޭއްވުނު ހިއުމަން ރައިޓްސް އެންޑް ޖެންޑަރ ކޮމިޓީގެ ބައްދަލުވުންތަކަށް އެ ކޮމިޓީގެ މެންބަރުން ވަޑައިގެންނެވި ނިސްބަތް އެނގިވަޑައިގަންނަވާނެ ހާޒިރީގެ ތަފްޞީލު</t>
  </si>
  <si>
    <t>P</t>
  </si>
  <si>
    <t>O</t>
  </si>
  <si>
    <t>N</t>
  </si>
  <si>
    <t>@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</si>
  <si>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</si>
  <si>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</si>
  <si>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</si>
  <si>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</si>
  <si>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</si>
  <si>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</si>
  <si>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</si>
  <si>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</si>
  <si>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</si>
  <si>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މެދުހެންވޭރު ދާއިރާގެ މެންބަރު ޙުސައިން ނާޞިޙް</t>
  </si>
  <si>
    <t>ވައިކަރަދޫ ދާއިރާގެ މެންބަރު ޙުސައިން ޒިޔާދު</t>
  </si>
  <si>
    <t>ކުޅުދުއްފުށި ދެކުނު ދާއިރާގެ މެންބަރު ފަރުޙަތު މުޙައްމަދު</t>
  </si>
  <si>
    <t>ދުވާފަރު ދާއިރާގެ މެންބަރު މުޙައްމަދު ޢަލީ</t>
  </si>
  <si>
    <t>ހުރާ ދާއިރާގެ މެންބަރު ޑރ. އަނާރާ ނަޢީމް</t>
  </si>
  <si>
    <t>މާމިގިލި ދާއިރާގެ މެންބަރު ޤާސިމް އިބްރާހީމް</t>
  </si>
  <si>
    <t>ދަނގެތި ދާއިރާގެ މެންބަރު ޢަބްދުﷲ ރަޝީދު</t>
  </si>
  <si>
    <t>ނިލަންދޫ ދާއިރާގެ މެންބަރު ފާޠިމަތު ސަޢުދާ</t>
  </si>
  <si>
    <t>ކުޑަހުވަދޫ ދާއިރާގެ މެންބަރު ޙުސައިން ޙަމީދު</t>
  </si>
  <si>
    <t>ގުރައިދޫ ދާއިރާގެ މެންބަރު ހަނާން މުޙައްމަދު ރަޝީދު</t>
  </si>
  <si>
    <t>ގައްދޫ ދާއިރާގެ މެންބަރު މުޙައްމަދު ޢަލީ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</si>
  <si>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</si>
  <si>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</si>
  <si>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</si>
  <si>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</si>
  <si>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</si>
  <si>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</si>
  <si>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</si>
  <si>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</si>
  <si>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</si>
  <si>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</si>
  <si>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</si>
  <si>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</si>
  <si>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</si>
  <si>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</si>
  <si>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</si>
  <si>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</si>
  <si>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2024 ވަނަ އަހަރުގެ ތިންވަނަ ދައުރު ފެށުން (01 އޮކްޓޫބަރު 2024)</t>
  </si>
  <si>
    <t>2024 July</t>
  </si>
  <si>
    <t>31/07/2024</t>
  </si>
  <si>
    <t>30/07/2024</t>
  </si>
  <si>
    <t>29/07/2024</t>
  </si>
  <si>
    <t>24/07/2024</t>
  </si>
  <si>
    <t>2024 June</t>
  </si>
  <si>
    <t>ބައްދަލުވުން ބޭއްވި އަހަރާ މަސް</t>
  </si>
  <si>
    <t>މާފަންނު މެދު ދާއިރާގެ މެންބަރު އަސްމާ ރަޝީދު</t>
  </si>
  <si>
    <t>ދާންދޫ ދާއިރާގެ މެންބަރު މުޙައްމަދު ފަޟީލް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</si>
  <si>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</si>
  <si>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</si>
  <si>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</si>
  <si>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ހިއުމަން ރައިޓްސް އެންޑް ޖެންޑަރ ކޮމިޓީ HG</t>
  </si>
  <si>
    <t>2024 ވަނަ އަހަރުގެ ތިންވަނަ ދައުރު ނިމުން (15 ޑިސެންބަރު 2024)</t>
  </si>
  <si>
    <t>2024 November</t>
  </si>
  <si>
    <t>2024 October</t>
  </si>
  <si>
    <t>2024 August</t>
  </si>
  <si>
    <t>2024 ވަނަ އަހަރުގެ ދެވަނަ ދައުރު ނިމުން (22 އޮގަސްޓު 2024)</t>
  </si>
  <si>
    <t>2024 December</t>
  </si>
  <si>
    <t>2025 ވަނަ އަހަރުގެ ފުރަތަމަ ދައުރު ނިމުން (15 މޭ 2025)</t>
  </si>
  <si>
    <t>2025 March</t>
  </si>
  <si>
    <t>2025 February</t>
  </si>
  <si>
    <t>2025 ވަނަ އަހަރުގެ ފުރަތަމަ ދައުރު ފެށުން (1 ފެބްރުވަރީ 2025)</t>
  </si>
  <si>
    <t>2025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</si>
</sst>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2"/>
      <color theme="1"/>
      <name val="Aptos Narrow"/>
      <family val="2"/>
      <charset val="1"/>
      <scheme val="minor"/>
    </font>
    <font>
      <sz val="10"/>
      <color theme="1"/>
      <name val="Faruma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2" fillId="3" borderId="1" xfId="0" applyNumberFormat="1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 wrapText="1"/>
    </xf>
    <xf numFmtId="20" fontId="3" fillId="3" borderId="2" xfId="0" applyNumberFormat="1" applyFont="1" applyFill="1" applyBorder="1" applyAlignment="1">
      <alignment horizontal="centerContinuous" vertical="center" wrapText="1" readingOrder="2"/>
    </xf>
    <xf numFmtId="20" fontId="2" fillId="3" borderId="2" xfId="0" applyNumberFormat="1" applyFont="1" applyFill="1" applyBorder="1" applyAlignment="1">
      <alignment horizontal="centerContinuous" vertical="center"/>
    </xf>
    <xf numFmtId="46" fontId="2" fillId="3" borderId="2" xfId="0" applyNumberFormat="1" applyFont="1" applyFill="1" applyBorder="1" applyAlignment="1">
      <alignment horizontal="centerContinuous" vertical="center" wrapText="1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top" textRotation="90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5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0" fontId="11" fillId="0" borderId="0" xfId="0" applyFont="1"/>
    <xf numFmtId="0" fontId="2" fillId="3" borderId="1" xfId="0" applyFont="1" applyFill="1" applyBorder="1" applyAlignment="1">
      <alignment horizontal="centerContinuous" vertical="center"/>
    </xf>
    <xf numFmtId="49" fontId="5" fillId="0" borderId="6" xfId="0" applyNumberFormat="1" applyFont="1" applyBorder="1"/>
    <xf numFmtId="164" fontId="5" fillId="0" borderId="6" xfId="0" applyNumberFormat="1" applyFont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 wrapText="1" readingOrder="1"/>
    </xf>
    <xf numFmtId="164" fontId="5" fillId="4" borderId="6" xfId="0" applyNumberFormat="1" applyFont="1" applyFill="1" applyBorder="1" applyAlignment="1">
      <alignment horizontal="center" vertical="center" wrapText="1" readingOrder="1"/>
    </xf>
    <xf numFmtId="49" fontId="11" fillId="4" borderId="5" xfId="0" applyNumberFormat="1" applyFont="1" applyFill="1" applyBorder="1"/>
    <xf numFmtId="49" fontId="11" fillId="4" borderId="7" xfId="0" applyNumberFormat="1" applyFont="1" applyFill="1" applyBorder="1"/>
    <xf numFmtId="49" fontId="11" fillId="4" borderId="4" xfId="0" applyNumberFormat="1" applyFont="1" applyFill="1" applyBorder="1"/>
    <xf numFmtId="49" fontId="11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 applyAlignment="1">
      <alignment wrapText="1"/>
    </xf>
    <xf numFmtId="0" fontId="11" fillId="4" borderId="0" xfId="0" applyFont="1" applyFill="1"/>
    <xf numFmtId="49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49" fontId="5" fillId="0" borderId="5" xfId="0" applyNumberFormat="1" applyFont="1" applyBorder="1"/>
    <xf numFmtId="0" fontId="5" fillId="2" borderId="1" xfId="0" applyFont="1" applyFill="1" applyBorder="1" applyAlignment="1">
      <alignment horizontal="centerContinuous" vertical="center"/>
    </xf>
    <xf numFmtId="164" fontId="5" fillId="2" borderId="1" xfId="0" applyNumberFormat="1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20" fontId="5" fillId="2" borderId="2" xfId="0" applyNumberFormat="1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6" fontId="5" fillId="2" borderId="2" xfId="0" applyNumberFormat="1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Continuous"/>
    </xf>
    <xf numFmtId="0" fontId="11" fillId="2" borderId="3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right" vertical="top" wrapText="1"/>
    </xf>
    <xf numFmtId="164" fontId="5" fillId="4" borderId="5" xfId="0" applyNumberFormat="1" applyFont="1" applyFill="1" applyBorder="1" applyAlignment="1">
      <alignment horizontal="center" vertical="center" wrapText="1" readingOrder="1"/>
    </xf>
    <xf numFmtId="164" fontId="5" fillId="4" borderId="4" xfId="0" applyNumberFormat="1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164" fontId="7" fillId="4" borderId="5" xfId="0" applyNumberFormat="1" applyFont="1" applyFill="1" applyBorder="1" applyAlignment="1">
      <alignment horizontal="center" vertical="center" wrapText="1" readingOrder="1"/>
    </xf>
    <xf numFmtId="164" fontId="7" fillId="4" borderId="4" xfId="0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0th%20MAJLIS%20DOCS\3.%20HAAZIREE\16.%20HG\16.%20HG%20_20th%20Majlis.xlsx" TargetMode="External"/><Relationship Id="rId1" Type="http://schemas.openxmlformats.org/officeDocument/2006/relationships/externalLinkPath" Target="/20th%20MAJLIS%20DOCS/3.%20HAAZIREE/16.%20HG/16.%20HG%20_20th%20Maj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aziry"/>
      <sheetName val="Print"/>
      <sheetName val="List of Comitys n Abbreviation"/>
      <sheetName val="MP List n Code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ހުޅުމާލެ އުތުރު ދާއިރާގެ މެންބަރު ޙުސައިން ޝަރީފު</v>
          </cell>
        </row>
        <row r="3">
          <cell r="A3">
            <v>2</v>
          </cell>
          <cell r="B3" t="str">
            <v>ހުޅުމާލެ މެދު ދާއިރާގެ މެންބަރު ޢަބްދުﷲ ޝަޛީމް</v>
          </cell>
        </row>
        <row r="4">
          <cell r="A4">
            <v>3</v>
          </cell>
          <cell r="B4" t="str">
            <v>ހުޅުމާލެ ދެކުނު ދާއިރާގެ މެންބަރު ޑރ. އަޙްމަދު ޝަމްހީދު</v>
          </cell>
        </row>
        <row r="5">
          <cell r="A5">
            <v>4</v>
          </cell>
          <cell r="B5" t="str">
            <v>ހެންވޭރު އުތުރު ދާއިރާގެ މެންބަރު އަޙްމަދު އައިފާން</v>
          </cell>
        </row>
        <row r="6">
          <cell r="A6">
            <v>5</v>
          </cell>
          <cell r="B6" t="str">
            <v>މެދުހެންވޭރު ދާއިރާގެ މެންބަރު ޙުސައިން ނާޞިޙް</v>
          </cell>
        </row>
        <row r="7">
          <cell r="A7">
            <v>6</v>
          </cell>
          <cell r="B7" t="str">
            <v>ހެންވޭރު ދެކުނު ދާއިރާގެ މެންބަރު ޙުސައިން އިމްރާން ލަޠީފް</v>
          </cell>
        </row>
        <row r="8">
          <cell r="A8">
            <v>7</v>
          </cell>
          <cell r="B8" t="str">
            <v>ހެންވޭރު ހުޅަނގު ދާއިރާގެ މެންބަރު ޢަލީ އިބްރާހީމް</v>
          </cell>
        </row>
        <row r="9">
          <cell r="A9">
            <v>8</v>
          </cell>
          <cell r="B9" t="str">
            <v>ގަލޮޅު އުތުރު ދާއިރާގެ މެންބަރު މުޙައްމަދު އިބްރާހީމް</v>
          </cell>
        </row>
        <row r="10">
          <cell r="A10">
            <v>9</v>
          </cell>
          <cell r="B10" t="str">
            <v>ގަލޮޅު ދެކުނު ދާއިރާގެ މެންބަރު މީކާއީލު އަޙްމަދު ނަސީމް</v>
          </cell>
        </row>
        <row r="11">
          <cell r="A11">
            <v>10</v>
          </cell>
          <cell r="B11" t="str">
            <v>މައްޗަންގޮޅި އުތުރު ދާއިރާގެ މެންބަރު އިބްރާހީމް މުޙައްމަދު</v>
          </cell>
        </row>
        <row r="12">
          <cell r="A12">
            <v>11</v>
          </cell>
          <cell r="B12" t="str">
            <v>މައްޗަންގޮޅި މެދު ދާއިރާގެ މެންބަރު އަޙްމަދު ޟަމީރު</v>
          </cell>
        </row>
        <row r="13">
          <cell r="A13">
            <v>12</v>
          </cell>
          <cell r="B13" t="str">
            <v>މައްޗަންގޮޅި ދެކުނު ދާއިރާގެ މެންބަރު މުޞްޠަފާ ޙުސައިން</v>
          </cell>
        </row>
        <row r="14">
          <cell r="A14">
            <v>13</v>
          </cell>
          <cell r="B14" t="str">
            <v>މާފަންނު އުތުރު ދާއިރާގެ މެންބަރު މުޙައްމަދު ނާޡިމް</v>
          </cell>
        </row>
        <row r="15">
          <cell r="A15">
            <v>14</v>
          </cell>
          <cell r="B15" t="str">
            <v>މާފަންނު މެދު ދާއިރާގެ މެންބަރު އަސްމާ ރަޝީދު</v>
          </cell>
        </row>
        <row r="16">
          <cell r="A16">
            <v>15</v>
          </cell>
          <cell r="B16" t="str">
            <v>މާފަންނު ދެކުނު ދާއިރާގެ މެންބަރު ޢަބްދުﷲ ރިފާޢު</v>
          </cell>
        </row>
        <row r="17">
          <cell r="A17">
            <v>16</v>
          </cell>
          <cell r="B17" t="str">
            <v>މާފަންނު ހުޅަނގު ދާއިރާގެ މެންބަރު މުޙައްމަދު މުޞްޠަފާ އިބްރާހީމް</v>
          </cell>
        </row>
        <row r="18">
          <cell r="A18">
            <v>17</v>
          </cell>
          <cell r="B18" t="str">
            <v>ވިލިމާލެ ދާއިރާގެ މެންބަރު މުޙައްމަދު އިސްމާޢީލް</v>
          </cell>
        </row>
        <row r="19">
          <cell r="A19">
            <v>18</v>
          </cell>
          <cell r="B19" t="str">
            <v>ހޯރަފުށި ދާއިރާގެ މެންބަރު ޢަލީ މޫސާ</v>
          </cell>
        </row>
        <row r="20">
          <cell r="A20">
            <v>19</v>
          </cell>
          <cell r="B20" t="str">
            <v>އިހަވަންދޫ ދާއިރާގެ މެންބަރު އަޙްމަދު ނަޞީރު</v>
          </cell>
        </row>
        <row r="21">
          <cell r="A21">
            <v>20</v>
          </cell>
          <cell r="B21" t="str">
            <v>ބާރަށު ދާއިރާގެ މެންބަރު އިބްރާހީމް ޝުޖާޢު</v>
          </cell>
        </row>
        <row r="22">
          <cell r="A22">
            <v>21</v>
          </cell>
          <cell r="B22" t="str">
            <v>ދިއްދޫ ދާއިރާގެ މެންބަރު ޢަބްދުއްލަޠީފް މުޙައްމަދު</v>
          </cell>
        </row>
        <row r="23">
          <cell r="A23">
            <v>22</v>
          </cell>
          <cell r="B23" t="str">
            <v>ކެލާ ދާއިރާގެ މެންބަރު ޢަބްދުﷲ ޝަރީފް</v>
          </cell>
        </row>
        <row r="24">
          <cell r="A24">
            <v>23</v>
          </cell>
          <cell r="B24" t="str">
            <v>ހަނިމާދޫ ދާއިރާގެ މެންބަރު ޢަބްދުލްޣަފޫރު މޫސާ</v>
          </cell>
        </row>
        <row r="25">
          <cell r="A25">
            <v>24</v>
          </cell>
          <cell r="B25" t="str">
            <v>ނޮޅިވަރަމް ދާއިރާގެ މެންބަރު މުޙައްމަދު ރަޝީދު</v>
          </cell>
        </row>
        <row r="26">
          <cell r="A26">
            <v>25</v>
          </cell>
          <cell r="B26" t="str">
            <v>ވައިކަރަދޫ ދާއިރާގެ މެންބަރު ޙުސައިން ޒިޔާދު</v>
          </cell>
        </row>
        <row r="27">
          <cell r="A27">
            <v>26</v>
          </cell>
          <cell r="B27" t="str">
            <v>ކުޅުދުއްފުށި އުތުރު ދާއިރާގެ މެންބަރު މުޙައްމަދު ދާއޫދު</v>
          </cell>
        </row>
        <row r="28">
          <cell r="A28">
            <v>27</v>
          </cell>
          <cell r="B28" t="str">
            <v>ކުޅުދުއްފުށި ދެކުނު ދާއިރާގެ މެންބަރު ފަރުޙަތު މުޙައްމަދު</v>
          </cell>
        </row>
        <row r="29">
          <cell r="A29">
            <v>28</v>
          </cell>
          <cell r="B29" t="str">
            <v>މަކުނުދޫ ދާއިރާގެ މެންބަރު އާދަމް ޝަފީޤު</v>
          </cell>
        </row>
        <row r="30">
          <cell r="A30">
            <v>29</v>
          </cell>
          <cell r="B30" t="str">
            <v>ކަނޑިތީމު ދާއިރާގެ މެންބަރު އަމީން ފައިޞަލް</v>
          </cell>
        </row>
        <row r="31">
          <cell r="A31">
            <v>30</v>
          </cell>
          <cell r="B31" t="str">
            <v>މިލަންދޫ ދާއިރާގެ މެންބަރު ޙަސަން މުފީދު ޢަބްދުލްޤާދިރު</v>
          </cell>
        </row>
        <row r="32">
          <cell r="A32">
            <v>31</v>
          </cell>
          <cell r="B32" t="str">
            <v>ކޮމަންޑޫ ދާއިރާގެ މެންބަރު މުޙައްމަދު އިބްރާހީމް</v>
          </cell>
        </row>
        <row r="33">
          <cell r="A33">
            <v>32</v>
          </cell>
          <cell r="B33" t="str">
            <v>ފުނަދޫ ދާއިރާގެ މެންބަރު މުޙައްމަދު މަމްދޫޙް</v>
          </cell>
        </row>
        <row r="34">
          <cell r="A34">
            <v>33</v>
          </cell>
          <cell r="B34" t="str">
            <v>ކެނދިކުޅުދޫ ދާއިރާގެ މެންބަރު މުޙައްމަދު ޢަފޫ ޙާމިދު</v>
          </cell>
        </row>
        <row r="35">
          <cell r="A35">
            <v>34</v>
          </cell>
          <cell r="B35" t="str">
            <v>މަނަދޫ ދާއިރާގެ މެންބަރު ޙުސްނީ މުބާރިކް</v>
          </cell>
        </row>
        <row r="36">
          <cell r="A36">
            <v>35</v>
          </cell>
          <cell r="B36" t="str">
            <v>ވެލިދޫ ދާއިރާގެ މެންބަރު މުޙައްމަދު ޢައްބާސް</v>
          </cell>
        </row>
        <row r="37">
          <cell r="A37">
            <v>36</v>
          </cell>
          <cell r="B37" t="str">
            <v>ހޮޅުދޫ ދާއިރާގެ މެންބަރު ޢަބްދުއްސައްތާރު މުޙައްމަދު</v>
          </cell>
        </row>
        <row r="38">
          <cell r="A38">
            <v>37</v>
          </cell>
          <cell r="B38" t="str">
            <v>އަލިފުށި ދާއިރާގެ މެންބަރު ޢަބްދުއްލަޠީފް ޢަބްދުއްރަޙްމާނު</v>
          </cell>
        </row>
        <row r="39">
          <cell r="A39">
            <v>38</v>
          </cell>
          <cell r="B39" t="str">
            <v>އުނގޫފާރު ދާއިރާގެ މެންބަރު އިބްރާހީމް ޝިފާޒް</v>
          </cell>
        </row>
        <row r="40">
          <cell r="A40">
            <v>39</v>
          </cell>
          <cell r="B40" t="str">
            <v>ދުވާފަރު ދާއިރާގެ މެންބަރު މުޙައްމަދު ޢަލީ</v>
          </cell>
        </row>
        <row r="41">
          <cell r="A41">
            <v>40</v>
          </cell>
          <cell r="B41" t="str">
            <v>އިނގުރައިދޫ ދާއިރާގެ މެންބަރު އިބްރާހީމް ފަލާޙް</v>
          </cell>
        </row>
        <row r="42">
          <cell r="A42">
            <v>41</v>
          </cell>
          <cell r="B42" t="str">
            <v>މަޑުއްވަރި ދާއިރާގެ މެންބަރު އަޙްމަދު ޒާހިރު</v>
          </cell>
        </row>
        <row r="43">
          <cell r="A43">
            <v>42</v>
          </cell>
          <cell r="B43" t="str">
            <v>ތުޅާދޫ ދާއިރާގެ މެންބަރު ޢަބްދުލްޙަންނާން އަބޫބަކުރު</v>
          </cell>
        </row>
        <row r="44">
          <cell r="A44">
            <v>43</v>
          </cell>
          <cell r="B44" t="str">
            <v>އޭދަފުށި ދާއިރާގެ މެންބަރު އަޙްމަދު ސަލީމް</v>
          </cell>
        </row>
        <row r="45">
          <cell r="A45">
            <v>44</v>
          </cell>
          <cell r="B45" t="str">
            <v>ކެންދޫ ދާއިރާގެ މެންބަރު މަޢުރޫފް ޛާކިރު</v>
          </cell>
        </row>
        <row r="46">
          <cell r="A46">
            <v>45</v>
          </cell>
          <cell r="B46" t="str">
            <v>ހިތާދޫ ދާއިރާގެ މެންބަރު މުޙައްމަދު ސިރުހާން</v>
          </cell>
        </row>
        <row r="47">
          <cell r="A47">
            <v>46</v>
          </cell>
          <cell r="B47" t="str">
            <v>ހިންނަވަރު ދާއިރާގެ މެންބަރު މުޙައްމަދު ޢަބްދުއްރަޙްމާން</v>
          </cell>
        </row>
        <row r="48">
          <cell r="A48">
            <v>47</v>
          </cell>
          <cell r="B48" t="str">
            <v>ނައިފަރު ދާއިރާގެ މެންބަރު ޔާސީން ޢަބްދުﷲ</v>
          </cell>
        </row>
        <row r="49">
          <cell r="A49">
            <v>48</v>
          </cell>
          <cell r="B49" t="str">
            <v>ކުރެންދޫ ދާއިރާގެ މެންބަރު މުޙައްމަދު ޝާމިން ޙަބީބު</v>
          </cell>
        </row>
        <row r="50">
          <cell r="A50">
            <v>49</v>
          </cell>
          <cell r="B50" t="str">
            <v>ކާށިދޫ ދާއިރާގެ މެންބަރު މުންތަޡިމް އިބްރާހީމް</v>
          </cell>
        </row>
        <row r="51">
          <cell r="A51">
            <v>50</v>
          </cell>
          <cell r="B51" t="str">
            <v>ތުލުސްދޫ ދާއިރާގެ މެންބަރު އިބްރާހީމް ނަސީމް</v>
          </cell>
        </row>
        <row r="52">
          <cell r="A52">
            <v>51</v>
          </cell>
          <cell r="B52" t="str">
            <v>މާފުށި ދާއިރާގެ މެންބަރު ޙުސައިން ރިޟާ އާދަމް</v>
          </cell>
        </row>
        <row r="53">
          <cell r="A53">
            <v>52</v>
          </cell>
          <cell r="B53" t="str">
            <v>ހުރާ ދާއިރާގެ މެންބަރު ޑރ. އަނާރާ ނަޢީމް</v>
          </cell>
        </row>
        <row r="54">
          <cell r="A54">
            <v>53</v>
          </cell>
          <cell r="B54" t="str">
            <v>މަތިވެރި ދާއިރާގެ މެންބަރު ޙަސަން ޒަރީރު</v>
          </cell>
        </row>
        <row r="55">
          <cell r="A55">
            <v>54</v>
          </cell>
          <cell r="B55" t="str">
            <v>ތޮއްޑޫ ދާއިރާގެ މެންބަރު ޙުސައިން ސަމީރު</v>
          </cell>
        </row>
        <row r="56">
          <cell r="A56">
            <v>55</v>
          </cell>
          <cell r="B56" t="str">
            <v>މާމިގިލި ދާއިރާގެ މެންބަރު ޤާސިމް އިބްރާހީމް</v>
          </cell>
        </row>
        <row r="57">
          <cell r="A57">
            <v>56</v>
          </cell>
          <cell r="B57" t="str">
            <v>މަހިބަދޫ ދާއިރާގެ މެންބަރު އަޙްމަދު ޠާރިޤް</v>
          </cell>
        </row>
        <row r="58">
          <cell r="A58">
            <v>57</v>
          </cell>
          <cell r="B58" t="str">
            <v>ދަނގެތި ދާއިރާގެ މެންބަރު ޢަބްދުﷲ ރަޝީދު</v>
          </cell>
        </row>
        <row r="59">
          <cell r="A59">
            <v>58</v>
          </cell>
          <cell r="B59" t="str">
            <v>ފެލިދޫ ދާއިރާގެ މެންބަރު އާދަމް ޒާހިރު</v>
          </cell>
        </row>
        <row r="60">
          <cell r="A60">
            <v>59</v>
          </cell>
          <cell r="B60" t="str">
            <v>ކެޔޮދޫ ދާއިރާގެ މެންބަރު މުޙައްމަދު ނިއުޝާދު</v>
          </cell>
        </row>
        <row r="61">
          <cell r="A61">
            <v>60</v>
          </cell>
          <cell r="B61" t="str">
            <v>ދިއްގަރު ދާއިރާގެ މެންބަރު އަޙްމަދު ނާޡިމް</v>
          </cell>
        </row>
        <row r="62">
          <cell r="A62">
            <v>61</v>
          </cell>
          <cell r="B62" t="str">
            <v>މުލަކު ދާއިރާގެ މެންބަރު އިބްރާހީމް ނައުފަލް</v>
          </cell>
        </row>
        <row r="63">
          <cell r="A63">
            <v>62</v>
          </cell>
          <cell r="B63" t="str">
            <v>ބިލެތްދޫ ދާއިރާގެ މެންބަރު އަޙްމަދު އަސްލަމް</v>
          </cell>
        </row>
        <row r="64">
          <cell r="A64">
            <v>63</v>
          </cell>
          <cell r="B64" t="str">
            <v>ނިލަންދޫ ދާއިރާގެ މެންބަރު ފާޠިމަތު ސަޢުދާ</v>
          </cell>
        </row>
        <row r="65">
          <cell r="A65">
            <v>64</v>
          </cell>
          <cell r="B65" t="str">
            <v>މީދޫ ދާއިރާގެ މެންބަރު އަޙްމަދު ސިޔާމް މުޙައްމަދު</v>
          </cell>
        </row>
        <row r="66">
          <cell r="A66">
            <v>65</v>
          </cell>
          <cell r="B66" t="str">
            <v>ކުޑަހުވަދޫ ދާއިރާގެ މެންބަރު ޙުސައިން ޙަމީދު</v>
          </cell>
        </row>
        <row r="67">
          <cell r="A67">
            <v>66</v>
          </cell>
          <cell r="B67" t="str">
            <v>ވިލުފުށި ދާއިރާގެ މެންބަރު ޙަސަން ވަޙީދު</v>
          </cell>
        </row>
        <row r="68">
          <cell r="A68">
            <v>67</v>
          </cell>
          <cell r="B68" t="str">
            <v>ތިމަރަފުށި ދާއިރާގެ މެންބަރު އަޙްމަދު ރިޔާޟް</v>
          </cell>
        </row>
        <row r="69">
          <cell r="A69">
            <v>68</v>
          </cell>
          <cell r="B69" t="str">
            <v>ކިނބިދޫ ދާއިރާގެ މެންބަރު ޢަލީ އަޝްރަޤް</v>
          </cell>
        </row>
        <row r="70">
          <cell r="A70">
            <v>69</v>
          </cell>
          <cell r="B70" t="str">
            <v>ގުރައިދޫ ދާއިރާގެ މެންބަރު ހަނާން މުޙައްމަދު ރަޝީދު</v>
          </cell>
        </row>
        <row r="71">
          <cell r="A71">
            <v>70</v>
          </cell>
          <cell r="B71" t="str">
            <v>އިސްދޫ ދާއިރާގެ މެންބަރު އިސްމާޢީލް ޝަފީޢު</v>
          </cell>
        </row>
        <row r="72">
          <cell r="A72">
            <v>71</v>
          </cell>
          <cell r="B72" t="str">
            <v>ގަމު ދާއިރާގެ މެންބަރު ޔޫސުފް ނަޝީދު</v>
          </cell>
        </row>
        <row r="73">
          <cell r="A73">
            <v>72</v>
          </cell>
          <cell r="B73" t="str">
            <v>ފޮނަދޫ ދާއިރާގެ މެންބަރު ޢަބްދުއްރަޙީމް ޢަބްދުﷲ</v>
          </cell>
        </row>
        <row r="74">
          <cell r="A74">
            <v>73</v>
          </cell>
          <cell r="B74" t="str">
            <v>މާވަށު ދާއިރާގެ މެންބަރު އަޙްމަދު ޝާކިރު</v>
          </cell>
        </row>
        <row r="75">
          <cell r="A75">
            <v>74</v>
          </cell>
          <cell r="B75" t="str">
            <v>ވިލިނގިލި ދާއިރާގެ މެންބަރު ޢާޒިމް ޢަބްދުލްޢަޒީޒް</v>
          </cell>
        </row>
        <row r="76">
          <cell r="A76">
            <v>75</v>
          </cell>
          <cell r="B76" t="str">
            <v>ދާންދޫ ދާއިރާގެ މެންބަރު މުޙައްމަދު ފަޟީލް</v>
          </cell>
        </row>
        <row r="77">
          <cell r="A77">
            <v>76</v>
          </cell>
          <cell r="B77" t="str">
            <v>ގެމަނަފުށި ދާއިރާގެ މެންބަރު އަސަދުﷲ ޝިހާބް</v>
          </cell>
        </row>
        <row r="78">
          <cell r="A78">
            <v>77</v>
          </cell>
          <cell r="B78" t="str">
            <v xml:space="preserve">ކޮލަމާފުށި ދާއިރާގެ މެންބަރު އިބްރާހީމްދީދީ </v>
          </cell>
        </row>
        <row r="79">
          <cell r="A79">
            <v>78</v>
          </cell>
          <cell r="B79" t="str">
            <v>ތިނަދޫ އުތުރު ދާއިރާގެ މެންބަރު ސަޢުދުﷲ ޙިލްމީ</v>
          </cell>
        </row>
        <row r="80">
          <cell r="A80">
            <v>79</v>
          </cell>
          <cell r="B80" t="str">
            <v>ތިނަދޫ ދެކުނު ދާއިރާގެ މެންބަރު މުޙައްމަދު އަލްސަން އަޙްމަދު</v>
          </cell>
        </row>
        <row r="81">
          <cell r="A81">
            <v>80</v>
          </cell>
          <cell r="B81" t="str">
            <v>މަޑަވެލި ދާއިރާގެ މެންބަރު މުޙައްމަދު ޝަމީޒް</v>
          </cell>
        </row>
        <row r="82">
          <cell r="A82">
            <v>81</v>
          </cell>
          <cell r="B82" t="str">
            <v>ފަރެސްމާތޮޑާ ދާއިރާގެ މެންބަރު އަޝްރަފް ރަޝީދު</v>
          </cell>
        </row>
        <row r="83">
          <cell r="A83">
            <v>82</v>
          </cell>
          <cell r="B83" t="str">
            <v>ގައްދޫ ދާއިރާގެ މެންބަރު މުޙައްމަދު ޢަލީ</v>
          </cell>
        </row>
        <row r="84">
          <cell r="A84">
            <v>83</v>
          </cell>
          <cell r="B84" t="str">
            <v>ފުވައްމުލަކު އުތުރު ދާއިރާގެ މެންބަރު ޙަމަދު ޢަބްދުﷲ</v>
          </cell>
        </row>
        <row r="85">
          <cell r="A85">
            <v>84</v>
          </cell>
          <cell r="B85" t="str">
            <v>ފުވައްމުލަކު މެދު ދާއިރާގެ މެންބަރު ޢަލީ ފަޒާދު</v>
          </cell>
        </row>
        <row r="86">
          <cell r="A86">
            <v>85</v>
          </cell>
          <cell r="B86" t="str">
            <v>ފުވައްމުލަކު ދެކުނު ދާއިރާގެ މެންބަރު އިބްރާހީމް ޙުސައިން</v>
          </cell>
        </row>
        <row r="87">
          <cell r="A87">
            <v>86</v>
          </cell>
          <cell r="B87" t="str">
            <v>ހުޅުދޫ ދާއިރާގެ މެންބަރު މުޙައްމަދު ޝާހިދު</v>
          </cell>
        </row>
        <row r="88">
          <cell r="A88">
            <v>87</v>
          </cell>
          <cell r="B88" t="str">
            <v>ފޭދޫ އުތުރު ދާއިރާގެ މެންބަރު އިސްމާޢީލް ނިޒާރު</v>
          </cell>
        </row>
        <row r="89">
          <cell r="A89">
            <v>88</v>
          </cell>
          <cell r="B89" t="str">
            <v xml:space="preserve">ފޭދޫ ދެކުނު ދާއިރާގެ މެންބަރު އިބްރާހީމްދީދީ </v>
          </cell>
        </row>
        <row r="90">
          <cell r="A90">
            <v>89</v>
          </cell>
          <cell r="B90" t="str">
            <v xml:space="preserve">މަރަދޫ ދާއިރާގެ މެންބަރު އަޙްމަދުދީދީ </v>
          </cell>
        </row>
        <row r="91">
          <cell r="A91">
            <v>90</v>
          </cell>
          <cell r="B91" t="str">
            <v>ހިތަދޫ އުތުރު ދާއިރާގެ މެންބަރު މުޙައްމަދު ސިނާން</v>
          </cell>
        </row>
        <row r="92">
          <cell r="A92">
            <v>91</v>
          </cell>
          <cell r="B92" t="str">
            <v>ހިތަދޫ މެދު ދާއިރާގެ މެންބަރު އަޙްމަދު އަޒާން މަރުޒޫޤު</v>
          </cell>
        </row>
        <row r="93">
          <cell r="A93">
            <v>92</v>
          </cell>
          <cell r="B93" t="str">
            <v>ހިތަދޫ ދެކުނު ދާއިރާގެ މެންބަރު އިބްރާހީމް ނާޒިލް</v>
          </cell>
        </row>
        <row r="94">
          <cell r="A94">
            <v>93</v>
          </cell>
          <cell r="B94" t="str">
            <v xml:space="preserve">އައްޑޫމީދޫ ދާއިރާގެ މެންބަރު ޢަބްދުއްރަޙްމާން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A0F0-01CF-49C1-944C-D54249D180B5}">
  <sheetPr>
    <pageSetUpPr fitToPage="1"/>
  </sheetPr>
  <dimension ref="A1:S53"/>
  <sheetViews>
    <sheetView tabSelected="1" workbookViewId="0">
      <selection activeCell="X15" sqref="X15"/>
    </sheetView>
  </sheetViews>
  <sheetFormatPr defaultColWidth="9.140625" defaultRowHeight="15.75" x14ac:dyDescent="0.25"/>
  <cols>
    <col min="1" max="1" width="16.28515625" style="53" customWidth="1"/>
    <col min="2" max="2" width="14.5703125" style="54" customWidth="1"/>
    <col min="3" max="3" width="15.140625" style="55" customWidth="1"/>
    <col min="4" max="5" width="9.140625" style="40"/>
    <col min="6" max="6" width="11" style="40" customWidth="1"/>
    <col min="7" max="12" width="9" style="40" customWidth="1"/>
    <col min="13" max="19" width="9.140625" style="40"/>
    <col min="20" max="20" width="4.42578125" style="40" customWidth="1"/>
    <col min="21" max="16384" width="9.140625" style="40"/>
  </cols>
  <sheetData>
    <row r="1" spans="1:19" ht="43.5" customHeight="1" x14ac:dyDescent="0.25">
      <c r="A1" s="56" t="s">
        <v>54</v>
      </c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ht="21.75" customHeight="1" x14ac:dyDescent="0.25">
      <c r="A2" s="58"/>
      <c r="B2" s="59"/>
      <c r="C2" s="60"/>
      <c r="D2" s="61"/>
      <c r="E2" s="62">
        <v>2025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1:19" ht="21.75" customHeight="1" x14ac:dyDescent="0.25">
      <c r="A3" s="41"/>
      <c r="B3" s="1"/>
      <c r="C3" s="2"/>
      <c r="D3" s="3" t="s">
        <v>61</v>
      </c>
      <c r="E3" s="4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hidden="1" x14ac:dyDescent="0.25">
      <c r="A4" s="57"/>
      <c r="B4" s="13"/>
      <c r="C4" s="21"/>
      <c r="D4" s="22"/>
      <c r="E4" s="22"/>
      <c r="F4" s="11"/>
      <c r="G4" s="16"/>
      <c r="H4" s="16"/>
      <c r="I4" s="16"/>
      <c r="J4" s="17"/>
      <c r="K4" s="17"/>
      <c r="L4" s="17"/>
      <c r="M4" s="44"/>
      <c r="N4" s="17"/>
      <c r="O4" s="16"/>
      <c r="P4" s="17"/>
      <c r="Q4" s="16"/>
      <c r="R4" s="16"/>
      <c r="S4" s="18"/>
    </row>
    <row r="5" spans="1:19" x14ac:dyDescent="0.25">
      <c r="A5" s="57" t="s">
        <v>62</v>
      </c>
      <c r="B5" s="75">
        <v>45728</v>
      </c>
      <c r="C5" s="77">
        <v>3</v>
      </c>
      <c r="D5" s="15">
        <v>0.49930555555555556</v>
      </c>
      <c r="E5" s="15">
        <v>0.50138888888888888</v>
      </c>
      <c r="F5" s="11">
        <f t="shared" ref="F5:F33" si="0">E5-D5</f>
        <v>2.0833333333333259E-3</v>
      </c>
      <c r="G5" s="71" t="s">
        <v>1</v>
      </c>
      <c r="H5" s="71" t="s">
        <v>1</v>
      </c>
      <c r="I5" s="71" t="s">
        <v>1</v>
      </c>
      <c r="J5" s="71" t="s">
        <v>1</v>
      </c>
      <c r="K5" s="69" t="s">
        <v>3</v>
      </c>
      <c r="L5" s="71" t="s">
        <v>1</v>
      </c>
      <c r="M5" s="73" t="s">
        <v>5</v>
      </c>
      <c r="N5" s="69" t="s">
        <v>3</v>
      </c>
      <c r="O5" s="71" t="s">
        <v>1</v>
      </c>
      <c r="P5" s="71" t="s">
        <v>1</v>
      </c>
      <c r="Q5" s="69" t="s">
        <v>2</v>
      </c>
      <c r="R5" s="66" t="s">
        <v>6</v>
      </c>
      <c r="S5" s="66" t="s">
        <v>6</v>
      </c>
    </row>
    <row r="6" spans="1:19" x14ac:dyDescent="0.25">
      <c r="A6" s="57" t="s">
        <v>62</v>
      </c>
      <c r="B6" s="76"/>
      <c r="C6" s="78"/>
      <c r="D6" s="15">
        <v>0.46180555555555558</v>
      </c>
      <c r="E6" s="15">
        <v>0.48541666666666666</v>
      </c>
      <c r="F6" s="11">
        <f t="shared" si="0"/>
        <v>2.3611111111111083E-2</v>
      </c>
      <c r="G6" s="72"/>
      <c r="H6" s="72"/>
      <c r="I6" s="72"/>
      <c r="J6" s="72"/>
      <c r="K6" s="70"/>
      <c r="L6" s="72"/>
      <c r="M6" s="74"/>
      <c r="N6" s="70"/>
      <c r="O6" s="72"/>
      <c r="P6" s="72"/>
      <c r="Q6" s="70"/>
      <c r="R6" s="67"/>
      <c r="S6" s="67"/>
    </row>
    <row r="7" spans="1:19" x14ac:dyDescent="0.25">
      <c r="A7" s="57" t="s">
        <v>63</v>
      </c>
      <c r="B7" s="13">
        <v>45699</v>
      </c>
      <c r="C7" s="21">
        <v>2</v>
      </c>
      <c r="D7" s="22">
        <v>0.46666666666666667</v>
      </c>
      <c r="E7" s="22">
        <v>0.5083333333333333</v>
      </c>
      <c r="F7" s="11">
        <f t="shared" si="0"/>
        <v>4.166666666666663E-2</v>
      </c>
      <c r="G7" s="16" t="s">
        <v>1</v>
      </c>
      <c r="H7" s="16" t="s">
        <v>1</v>
      </c>
      <c r="I7" s="16" t="s">
        <v>1</v>
      </c>
      <c r="J7" s="17" t="s">
        <v>2</v>
      </c>
      <c r="K7" s="17" t="s">
        <v>3</v>
      </c>
      <c r="L7" s="17" t="s">
        <v>2</v>
      </c>
      <c r="M7" s="44" t="s">
        <v>5</v>
      </c>
      <c r="N7" s="17" t="s">
        <v>3</v>
      </c>
      <c r="O7" s="16" t="s">
        <v>1</v>
      </c>
      <c r="P7" s="17" t="s">
        <v>2</v>
      </c>
      <c r="Q7" s="16" t="s">
        <v>1</v>
      </c>
      <c r="R7" s="16" t="s">
        <v>1</v>
      </c>
      <c r="S7" s="18" t="s">
        <v>1</v>
      </c>
    </row>
    <row r="8" spans="1:19" ht="21.75" customHeight="1" x14ac:dyDescent="0.25">
      <c r="A8" s="41"/>
      <c r="B8" s="1"/>
      <c r="C8" s="2"/>
      <c r="D8" s="3" t="s">
        <v>64</v>
      </c>
      <c r="E8" s="4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1:19" ht="21.75" customHeight="1" x14ac:dyDescent="0.25">
      <c r="A9" s="42" t="s">
        <v>65</v>
      </c>
      <c r="B9" s="8">
        <v>45673</v>
      </c>
      <c r="C9" s="9">
        <v>1</v>
      </c>
      <c r="D9" s="10">
        <v>0.46111111111111114</v>
      </c>
      <c r="E9" s="10">
        <v>0.46527777777777779</v>
      </c>
      <c r="F9" s="11">
        <f t="shared" ref="F9" si="1">E9-D9</f>
        <v>4.1666666666666519E-3</v>
      </c>
      <c r="G9" s="16" t="s">
        <v>1</v>
      </c>
      <c r="H9" s="17" t="s">
        <v>6</v>
      </c>
      <c r="I9" s="16" t="s">
        <v>1</v>
      </c>
      <c r="J9" s="16" t="s">
        <v>1</v>
      </c>
      <c r="K9" s="17" t="s">
        <v>3</v>
      </c>
      <c r="L9" s="16" t="s">
        <v>1</v>
      </c>
      <c r="M9" s="44" t="s">
        <v>5</v>
      </c>
      <c r="N9" s="17" t="s">
        <v>3</v>
      </c>
      <c r="O9" s="17" t="s">
        <v>6</v>
      </c>
      <c r="P9" s="16" t="s">
        <v>1</v>
      </c>
      <c r="Q9" s="16" t="s">
        <v>1</v>
      </c>
      <c r="R9" s="16" t="s">
        <v>1</v>
      </c>
      <c r="S9" s="18" t="s">
        <v>1</v>
      </c>
    </row>
    <row r="10" spans="1:19" ht="21.75" customHeight="1" x14ac:dyDescent="0.25">
      <c r="A10" s="58"/>
      <c r="B10" s="59"/>
      <c r="C10" s="60"/>
      <c r="D10" s="61"/>
      <c r="E10" s="62">
        <v>2024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</row>
    <row r="11" spans="1:19" ht="21.75" customHeight="1" x14ac:dyDescent="0.25">
      <c r="A11" s="41"/>
      <c r="B11" s="1"/>
      <c r="C11" s="2"/>
      <c r="D11" s="3" t="s">
        <v>55</v>
      </c>
      <c r="E11" s="4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 ht="21.75" customHeight="1" x14ac:dyDescent="0.25">
      <c r="A12" s="42" t="s">
        <v>60</v>
      </c>
      <c r="B12" s="8">
        <v>45629</v>
      </c>
      <c r="C12" s="9">
        <v>21</v>
      </c>
      <c r="D12" s="10">
        <v>0.50902777777777775</v>
      </c>
      <c r="E12" s="10">
        <v>0.55138888888888893</v>
      </c>
      <c r="F12" s="11">
        <f t="shared" ref="F12" si="2">E12-D12</f>
        <v>4.2361111111111183E-2</v>
      </c>
      <c r="G12" s="16" t="s">
        <v>1</v>
      </c>
      <c r="H12" s="16" t="s">
        <v>1</v>
      </c>
      <c r="I12" s="16" t="s">
        <v>1</v>
      </c>
      <c r="J12" s="17" t="s">
        <v>2</v>
      </c>
      <c r="K12" s="17" t="s">
        <v>3</v>
      </c>
      <c r="L12" s="44" t="s">
        <v>5</v>
      </c>
      <c r="M12" s="17" t="s">
        <v>6</v>
      </c>
      <c r="N12" s="17" t="s">
        <v>3</v>
      </c>
      <c r="O12" s="16" t="s">
        <v>1</v>
      </c>
      <c r="P12" s="16" t="s">
        <v>1</v>
      </c>
      <c r="Q12" s="16" t="s">
        <v>1</v>
      </c>
      <c r="R12" s="16" t="s">
        <v>1</v>
      </c>
      <c r="S12" s="18" t="s">
        <v>1</v>
      </c>
    </row>
    <row r="13" spans="1:19" ht="21.75" customHeight="1" x14ac:dyDescent="0.25">
      <c r="A13" s="42" t="s">
        <v>56</v>
      </c>
      <c r="B13" s="8">
        <v>45621</v>
      </c>
      <c r="C13" s="9">
        <v>20</v>
      </c>
      <c r="D13" s="10">
        <v>0.46319444444444446</v>
      </c>
      <c r="E13" s="10">
        <v>0.4826388888888889</v>
      </c>
      <c r="F13" s="11">
        <f t="shared" si="0"/>
        <v>1.9444444444444431E-2</v>
      </c>
      <c r="G13" s="16" t="s">
        <v>1</v>
      </c>
      <c r="H13" s="16" t="s">
        <v>1</v>
      </c>
      <c r="I13" s="16" t="s">
        <v>1</v>
      </c>
      <c r="J13" s="16" t="s">
        <v>1</v>
      </c>
      <c r="K13" s="17" t="s">
        <v>3</v>
      </c>
      <c r="L13" s="16" t="s">
        <v>1</v>
      </c>
      <c r="M13" s="17" t="s">
        <v>6</v>
      </c>
      <c r="N13" s="17" t="s">
        <v>3</v>
      </c>
      <c r="O13" s="16" t="s">
        <v>1</v>
      </c>
      <c r="P13" s="16" t="s">
        <v>1</v>
      </c>
      <c r="Q13" s="16" t="s">
        <v>1</v>
      </c>
      <c r="R13" s="17" t="s">
        <v>2</v>
      </c>
      <c r="S13" s="45" t="s">
        <v>4</v>
      </c>
    </row>
    <row r="14" spans="1:19" ht="21.75" customHeight="1" x14ac:dyDescent="0.25">
      <c r="A14" s="42" t="s">
        <v>56</v>
      </c>
      <c r="B14" s="8">
        <v>45615</v>
      </c>
      <c r="C14" s="9">
        <v>19</v>
      </c>
      <c r="D14" s="10">
        <v>0.51458333333333328</v>
      </c>
      <c r="E14" s="10">
        <v>0.54374999999999996</v>
      </c>
      <c r="F14" s="11">
        <f t="shared" si="0"/>
        <v>2.9166666666666674E-2</v>
      </c>
      <c r="G14" s="16" t="s">
        <v>1</v>
      </c>
      <c r="H14" s="16" t="s">
        <v>1</v>
      </c>
      <c r="I14" s="16" t="s">
        <v>1</v>
      </c>
      <c r="J14" s="44" t="s">
        <v>5</v>
      </c>
      <c r="K14" s="17" t="s">
        <v>3</v>
      </c>
      <c r="L14" s="16" t="s">
        <v>1</v>
      </c>
      <c r="M14" s="17" t="s">
        <v>6</v>
      </c>
      <c r="N14" s="17" t="s">
        <v>3</v>
      </c>
      <c r="O14" s="16" t="s">
        <v>1</v>
      </c>
      <c r="P14" s="16" t="s">
        <v>1</v>
      </c>
      <c r="Q14" s="44" t="s">
        <v>5</v>
      </c>
      <c r="R14" s="17" t="s">
        <v>2</v>
      </c>
      <c r="S14" s="18" t="s">
        <v>1</v>
      </c>
    </row>
    <row r="15" spans="1:19" ht="21.75" customHeight="1" x14ac:dyDescent="0.25">
      <c r="A15" s="42" t="s">
        <v>56</v>
      </c>
      <c r="B15" s="8">
        <v>45609</v>
      </c>
      <c r="C15" s="9">
        <v>18</v>
      </c>
      <c r="D15" s="10">
        <v>0.42152777777777778</v>
      </c>
      <c r="E15" s="10">
        <v>0.47152777777777777</v>
      </c>
      <c r="F15" s="11">
        <f t="shared" si="0"/>
        <v>4.9999999999999989E-2</v>
      </c>
      <c r="G15" s="16" t="s">
        <v>1</v>
      </c>
      <c r="H15" s="16" t="s">
        <v>1</v>
      </c>
      <c r="I15" s="16" t="s">
        <v>1</v>
      </c>
      <c r="J15" s="16" t="s">
        <v>1</v>
      </c>
      <c r="K15" s="17" t="s">
        <v>3</v>
      </c>
      <c r="L15" s="16" t="s">
        <v>1</v>
      </c>
      <c r="M15" s="17" t="s">
        <v>6</v>
      </c>
      <c r="N15" s="17" t="s">
        <v>3</v>
      </c>
      <c r="O15" s="16" t="s">
        <v>1</v>
      </c>
      <c r="P15" s="16" t="s">
        <v>1</v>
      </c>
      <c r="Q15" s="16" t="s">
        <v>1</v>
      </c>
      <c r="R15" s="17" t="s">
        <v>2</v>
      </c>
      <c r="S15" s="18" t="s">
        <v>1</v>
      </c>
    </row>
    <row r="16" spans="1:19" ht="21.75" customHeight="1" x14ac:dyDescent="0.25">
      <c r="A16" s="42" t="s">
        <v>57</v>
      </c>
      <c r="B16" s="8">
        <v>45595</v>
      </c>
      <c r="C16" s="9">
        <v>17</v>
      </c>
      <c r="D16" s="10">
        <v>0.48888888888888887</v>
      </c>
      <c r="E16" s="10">
        <v>0.53333333333333333</v>
      </c>
      <c r="F16" s="11">
        <f>E16-D16</f>
        <v>4.4444444444444453E-2</v>
      </c>
      <c r="G16" s="16" t="s">
        <v>1</v>
      </c>
      <c r="H16" s="16" t="s">
        <v>1</v>
      </c>
      <c r="I16" s="17" t="s">
        <v>2</v>
      </c>
      <c r="J16" s="16" t="s">
        <v>1</v>
      </c>
      <c r="K16" s="17" t="s">
        <v>3</v>
      </c>
      <c r="L16" s="16" t="s">
        <v>1</v>
      </c>
      <c r="M16" s="17" t="s">
        <v>4</v>
      </c>
      <c r="N16" s="17" t="s">
        <v>3</v>
      </c>
      <c r="O16" s="16" t="s">
        <v>1</v>
      </c>
      <c r="P16" s="16" t="s">
        <v>1</v>
      </c>
      <c r="Q16" s="16" t="s">
        <v>1</v>
      </c>
      <c r="R16" s="16" t="s">
        <v>1</v>
      </c>
      <c r="S16" s="18" t="s">
        <v>1</v>
      </c>
    </row>
    <row r="17" spans="1:19" ht="21.75" customHeight="1" x14ac:dyDescent="0.25">
      <c r="A17" s="42" t="s">
        <v>57</v>
      </c>
      <c r="B17" s="8">
        <v>45588</v>
      </c>
      <c r="C17" s="14">
        <v>16</v>
      </c>
      <c r="D17" s="15">
        <v>0.60277777777777775</v>
      </c>
      <c r="E17" s="15">
        <v>0.66874999999999996</v>
      </c>
      <c r="F17" s="11">
        <f>E17-D17</f>
        <v>6.597222222222221E-2</v>
      </c>
      <c r="G17" s="16" t="s">
        <v>1</v>
      </c>
      <c r="H17" s="16" t="s">
        <v>1</v>
      </c>
      <c r="I17" s="44" t="s">
        <v>5</v>
      </c>
      <c r="J17" s="44" t="s">
        <v>5</v>
      </c>
      <c r="K17" s="17" t="s">
        <v>3</v>
      </c>
      <c r="L17" s="16" t="s">
        <v>1</v>
      </c>
      <c r="M17" s="20" t="s">
        <v>6</v>
      </c>
      <c r="N17" s="17" t="s">
        <v>3</v>
      </c>
      <c r="O17" s="16" t="s">
        <v>1</v>
      </c>
      <c r="P17" s="16" t="s">
        <v>1</v>
      </c>
      <c r="Q17" s="16" t="s">
        <v>1</v>
      </c>
      <c r="R17" s="44" t="s">
        <v>5</v>
      </c>
      <c r="S17" s="18" t="s">
        <v>1</v>
      </c>
    </row>
    <row r="18" spans="1:19" ht="21.75" customHeight="1" x14ac:dyDescent="0.25">
      <c r="A18" s="42" t="s">
        <v>57</v>
      </c>
      <c r="B18" s="8">
        <v>45586</v>
      </c>
      <c r="C18" s="9">
        <v>15</v>
      </c>
      <c r="D18" s="10">
        <v>0.46597222222222223</v>
      </c>
      <c r="E18" s="10">
        <v>0.50486111111111109</v>
      </c>
      <c r="F18" s="11">
        <f>E18-D18</f>
        <v>3.8888888888888862E-2</v>
      </c>
      <c r="G18" s="16" t="s">
        <v>1</v>
      </c>
      <c r="H18" s="20" t="s">
        <v>6</v>
      </c>
      <c r="I18" s="16" t="s">
        <v>1</v>
      </c>
      <c r="J18" s="16" t="s">
        <v>1</v>
      </c>
      <c r="K18" s="17" t="s">
        <v>3</v>
      </c>
      <c r="L18" s="16" t="s">
        <v>1</v>
      </c>
      <c r="M18" s="17" t="s">
        <v>4</v>
      </c>
      <c r="N18" s="17" t="s">
        <v>3</v>
      </c>
      <c r="O18" s="16" t="s">
        <v>1</v>
      </c>
      <c r="P18" s="16" t="s">
        <v>1</v>
      </c>
      <c r="Q18" s="16" t="s">
        <v>1</v>
      </c>
      <c r="R18" s="16" t="s">
        <v>1</v>
      </c>
      <c r="S18" s="45" t="s">
        <v>4</v>
      </c>
    </row>
    <row r="19" spans="1:19" ht="21.75" customHeight="1" x14ac:dyDescent="0.25">
      <c r="A19" s="42" t="s">
        <v>57</v>
      </c>
      <c r="B19" s="8">
        <v>45580</v>
      </c>
      <c r="C19" s="9">
        <v>14</v>
      </c>
      <c r="D19" s="10">
        <v>0.59305555555555556</v>
      </c>
      <c r="E19" s="10">
        <v>0.64236111111111116</v>
      </c>
      <c r="F19" s="11">
        <f>E19-D19</f>
        <v>4.9305555555555602E-2</v>
      </c>
      <c r="G19" s="16" t="s">
        <v>1</v>
      </c>
      <c r="H19" s="17" t="s">
        <v>2</v>
      </c>
      <c r="I19" s="16" t="s">
        <v>1</v>
      </c>
      <c r="J19" s="16" t="s">
        <v>1</v>
      </c>
      <c r="K19" s="17" t="s">
        <v>3</v>
      </c>
      <c r="L19" s="16" t="s">
        <v>1</v>
      </c>
      <c r="M19" s="44" t="s">
        <v>5</v>
      </c>
      <c r="N19" s="17" t="s">
        <v>3</v>
      </c>
      <c r="O19" s="16" t="s">
        <v>1</v>
      </c>
      <c r="P19" s="44" t="s">
        <v>5</v>
      </c>
      <c r="Q19" s="16" t="s">
        <v>1</v>
      </c>
      <c r="R19" s="20" t="s">
        <v>6</v>
      </c>
      <c r="S19" s="44" t="s">
        <v>5</v>
      </c>
    </row>
    <row r="20" spans="1:19" ht="21.75" customHeight="1" x14ac:dyDescent="0.25">
      <c r="A20" s="41"/>
      <c r="B20" s="1"/>
      <c r="C20" s="2"/>
      <c r="D20" s="3" t="s">
        <v>41</v>
      </c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1:19" ht="21.75" customHeight="1" x14ac:dyDescent="0.25">
      <c r="A21" s="41"/>
      <c r="B21" s="1"/>
      <c r="C21" s="2"/>
      <c r="D21" s="3" t="s">
        <v>59</v>
      </c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1:19" ht="21.75" customHeight="1" x14ac:dyDescent="0.25">
      <c r="A22" s="42" t="s">
        <v>58</v>
      </c>
      <c r="B22" s="8">
        <v>45516</v>
      </c>
      <c r="C22" s="9">
        <v>13</v>
      </c>
      <c r="D22" s="10">
        <v>0.46666666666666667</v>
      </c>
      <c r="E22" s="10">
        <v>0.51736111111111116</v>
      </c>
      <c r="F22" s="11">
        <f t="shared" si="0"/>
        <v>5.0694444444444486E-2</v>
      </c>
      <c r="G22" s="16" t="s">
        <v>1</v>
      </c>
      <c r="H22" s="16" t="s">
        <v>1</v>
      </c>
      <c r="I22" s="16" t="s">
        <v>1</v>
      </c>
      <c r="J22" s="17" t="s">
        <v>2</v>
      </c>
      <c r="K22" s="17" t="s">
        <v>3</v>
      </c>
      <c r="L22" s="17" t="s">
        <v>2</v>
      </c>
      <c r="M22" s="17" t="s">
        <v>4</v>
      </c>
      <c r="N22" s="17" t="s">
        <v>3</v>
      </c>
      <c r="O22" s="16" t="s">
        <v>1</v>
      </c>
      <c r="P22" s="16" t="s">
        <v>1</v>
      </c>
      <c r="Q22" s="16" t="s">
        <v>1</v>
      </c>
      <c r="R22" s="16" t="s">
        <v>1</v>
      </c>
      <c r="S22" s="18" t="s">
        <v>1</v>
      </c>
    </row>
    <row r="23" spans="1:19" ht="21.75" customHeight="1" x14ac:dyDescent="0.25">
      <c r="A23" s="42" t="s">
        <v>42</v>
      </c>
      <c r="B23" s="8" t="s">
        <v>43</v>
      </c>
      <c r="C23" s="9">
        <v>12</v>
      </c>
      <c r="D23" s="10">
        <v>0.46597222222222223</v>
      </c>
      <c r="E23" s="10">
        <v>0.52916666666666667</v>
      </c>
      <c r="F23" s="11">
        <f t="shared" si="0"/>
        <v>6.3194444444444442E-2</v>
      </c>
      <c r="G23" s="16" t="s">
        <v>1</v>
      </c>
      <c r="H23" s="16" t="s">
        <v>1</v>
      </c>
      <c r="I23" s="16" t="s">
        <v>1</v>
      </c>
      <c r="J23" s="16" t="s">
        <v>1</v>
      </c>
      <c r="K23" s="17" t="s">
        <v>3</v>
      </c>
      <c r="L23" s="16" t="s">
        <v>1</v>
      </c>
      <c r="M23" s="20" t="s">
        <v>6</v>
      </c>
      <c r="N23" s="17" t="s">
        <v>3</v>
      </c>
      <c r="O23" s="16" t="s">
        <v>1</v>
      </c>
      <c r="P23" s="16" t="s">
        <v>1</v>
      </c>
      <c r="Q23" s="16" t="s">
        <v>1</v>
      </c>
      <c r="R23" s="16" t="s">
        <v>1</v>
      </c>
      <c r="S23" s="44" t="s">
        <v>5</v>
      </c>
    </row>
    <row r="24" spans="1:19" ht="21.75" customHeight="1" x14ac:dyDescent="0.25">
      <c r="A24" s="42" t="s">
        <v>42</v>
      </c>
      <c r="B24" s="43" t="s">
        <v>44</v>
      </c>
      <c r="C24" s="9">
        <v>11</v>
      </c>
      <c r="D24" s="10">
        <v>0.4201388888888889</v>
      </c>
      <c r="E24" s="10">
        <v>0.4236111111111111</v>
      </c>
      <c r="F24" s="11">
        <f t="shared" si="0"/>
        <v>3.4722222222222099E-3</v>
      </c>
      <c r="G24" s="16" t="s">
        <v>1</v>
      </c>
      <c r="H24" s="16" t="s">
        <v>1</v>
      </c>
      <c r="I24" s="16" t="s">
        <v>1</v>
      </c>
      <c r="J24" s="16" t="s">
        <v>1</v>
      </c>
      <c r="K24" s="17" t="s">
        <v>3</v>
      </c>
      <c r="L24" s="16" t="s">
        <v>1</v>
      </c>
      <c r="M24" s="19" t="s">
        <v>5</v>
      </c>
      <c r="N24" s="17" t="s">
        <v>3</v>
      </c>
      <c r="O24" s="16" t="s">
        <v>1</v>
      </c>
      <c r="P24" s="16" t="s">
        <v>1</v>
      </c>
      <c r="Q24" s="16" t="s">
        <v>1</v>
      </c>
      <c r="R24" s="16" t="s">
        <v>1</v>
      </c>
      <c r="S24" s="18" t="s">
        <v>1</v>
      </c>
    </row>
    <row r="25" spans="1:19" ht="21.75" customHeight="1" x14ac:dyDescent="0.25">
      <c r="A25" s="42" t="s">
        <v>42</v>
      </c>
      <c r="B25" s="43" t="s">
        <v>45</v>
      </c>
      <c r="C25" s="14">
        <v>10</v>
      </c>
      <c r="D25" s="15">
        <v>0.50486111111111109</v>
      </c>
      <c r="E25" s="15">
        <v>0.55555555555555558</v>
      </c>
      <c r="F25" s="11">
        <f t="shared" si="0"/>
        <v>5.0694444444444486E-2</v>
      </c>
      <c r="G25" s="16" t="s">
        <v>1</v>
      </c>
      <c r="H25" s="16" t="s">
        <v>1</v>
      </c>
      <c r="I25" s="16" t="s">
        <v>1</v>
      </c>
      <c r="J25" s="16" t="s">
        <v>1</v>
      </c>
      <c r="K25" s="17" t="s">
        <v>3</v>
      </c>
      <c r="L25" s="16" t="s">
        <v>1</v>
      </c>
      <c r="M25" s="17" t="s">
        <v>4</v>
      </c>
      <c r="N25" s="17" t="s">
        <v>3</v>
      </c>
      <c r="O25" s="16" t="s">
        <v>1</v>
      </c>
      <c r="P25" s="16" t="s">
        <v>1</v>
      </c>
      <c r="Q25" s="16" t="s">
        <v>1</v>
      </c>
      <c r="R25" s="16" t="s">
        <v>1</v>
      </c>
      <c r="S25" s="45" t="s">
        <v>4</v>
      </c>
    </row>
    <row r="26" spans="1:19" ht="21.75" customHeight="1" x14ac:dyDescent="0.25">
      <c r="A26" s="42" t="s">
        <v>42</v>
      </c>
      <c r="B26" s="43" t="s">
        <v>46</v>
      </c>
      <c r="C26" s="14">
        <v>9</v>
      </c>
      <c r="D26" s="15">
        <v>0.46041666666666664</v>
      </c>
      <c r="E26" s="15">
        <v>0.53333333333333333</v>
      </c>
      <c r="F26" s="11">
        <f t="shared" si="0"/>
        <v>7.2916666666666685E-2</v>
      </c>
      <c r="G26" s="16" t="s">
        <v>1</v>
      </c>
      <c r="H26" s="16" t="s">
        <v>1</v>
      </c>
      <c r="I26" s="17" t="s">
        <v>2</v>
      </c>
      <c r="J26" s="16" t="s">
        <v>1</v>
      </c>
      <c r="K26" s="17" t="s">
        <v>3</v>
      </c>
      <c r="L26" s="16" t="s">
        <v>1</v>
      </c>
      <c r="M26" s="17" t="s">
        <v>4</v>
      </c>
      <c r="N26" s="17" t="s">
        <v>3</v>
      </c>
      <c r="O26" s="16" t="s">
        <v>1</v>
      </c>
      <c r="P26" s="16" t="s">
        <v>1</v>
      </c>
      <c r="Q26" s="17" t="s">
        <v>2</v>
      </c>
      <c r="R26" s="16" t="s">
        <v>1</v>
      </c>
      <c r="S26" s="18" t="s">
        <v>1</v>
      </c>
    </row>
    <row r="27" spans="1:19" ht="21.75" customHeight="1" x14ac:dyDescent="0.25">
      <c r="A27" s="42" t="s">
        <v>42</v>
      </c>
      <c r="B27" s="13">
        <v>45496</v>
      </c>
      <c r="C27" s="14">
        <v>8</v>
      </c>
      <c r="D27" s="15">
        <v>0.4826388888888889</v>
      </c>
      <c r="E27" s="15">
        <v>0.53125</v>
      </c>
      <c r="F27" s="11">
        <f t="shared" si="0"/>
        <v>4.8611111111111105E-2</v>
      </c>
      <c r="G27" s="16" t="s">
        <v>1</v>
      </c>
      <c r="H27" s="16" t="s">
        <v>1</v>
      </c>
      <c r="I27" s="17" t="s">
        <v>2</v>
      </c>
      <c r="J27" s="16" t="s">
        <v>1</v>
      </c>
      <c r="K27" s="17" t="s">
        <v>3</v>
      </c>
      <c r="L27" s="16" t="s">
        <v>1</v>
      </c>
      <c r="M27" s="17" t="s">
        <v>4</v>
      </c>
      <c r="N27" s="17" t="s">
        <v>3</v>
      </c>
      <c r="O27" s="16" t="s">
        <v>1</v>
      </c>
      <c r="P27" s="16" t="s">
        <v>1</v>
      </c>
      <c r="Q27" s="17" t="s">
        <v>2</v>
      </c>
      <c r="R27" s="16" t="s">
        <v>1</v>
      </c>
      <c r="S27" s="18" t="s">
        <v>1</v>
      </c>
    </row>
    <row r="28" spans="1:19" ht="21.75" customHeight="1" x14ac:dyDescent="0.25">
      <c r="A28" s="42" t="s">
        <v>42</v>
      </c>
      <c r="B28" s="13">
        <v>45490</v>
      </c>
      <c r="C28" s="14">
        <v>7</v>
      </c>
      <c r="D28" s="15">
        <v>0.58888888888888891</v>
      </c>
      <c r="E28" s="15">
        <v>0.65138888888888891</v>
      </c>
      <c r="F28" s="11">
        <f t="shared" si="0"/>
        <v>6.25E-2</v>
      </c>
      <c r="G28" s="16" t="s">
        <v>1</v>
      </c>
      <c r="H28" s="17" t="s">
        <v>2</v>
      </c>
      <c r="I28" s="16" t="s">
        <v>1</v>
      </c>
      <c r="J28" s="16" t="s">
        <v>1</v>
      </c>
      <c r="K28" s="17" t="s">
        <v>3</v>
      </c>
      <c r="L28" s="17" t="s">
        <v>2</v>
      </c>
      <c r="M28" s="19" t="s">
        <v>5</v>
      </c>
      <c r="N28" s="17" t="s">
        <v>3</v>
      </c>
      <c r="O28" s="17" t="s">
        <v>2</v>
      </c>
      <c r="P28" s="16" t="s">
        <v>1</v>
      </c>
      <c r="Q28" s="16" t="s">
        <v>1</v>
      </c>
      <c r="R28" s="16" t="s">
        <v>1</v>
      </c>
      <c r="S28" s="18" t="s">
        <v>1</v>
      </c>
    </row>
    <row r="29" spans="1:19" ht="21.75" customHeight="1" x14ac:dyDescent="0.25">
      <c r="A29" s="42" t="s">
        <v>42</v>
      </c>
      <c r="B29" s="13">
        <v>45489</v>
      </c>
      <c r="C29" s="14">
        <v>6</v>
      </c>
      <c r="D29" s="15">
        <v>0.58750000000000002</v>
      </c>
      <c r="E29" s="15">
        <v>0.65138888888888891</v>
      </c>
      <c r="F29" s="11">
        <f t="shared" si="0"/>
        <v>6.3888888888888884E-2</v>
      </c>
      <c r="G29" s="16" t="s">
        <v>1</v>
      </c>
      <c r="H29" s="17" t="s">
        <v>2</v>
      </c>
      <c r="I29" s="16" t="s">
        <v>1</v>
      </c>
      <c r="J29" s="16" t="s">
        <v>1</v>
      </c>
      <c r="K29" s="17" t="s">
        <v>3</v>
      </c>
      <c r="L29" s="17" t="s">
        <v>2</v>
      </c>
      <c r="M29" s="19" t="s">
        <v>5</v>
      </c>
      <c r="N29" s="17" t="s">
        <v>3</v>
      </c>
      <c r="O29" s="17" t="s">
        <v>2</v>
      </c>
      <c r="P29" s="16" t="s">
        <v>1</v>
      </c>
      <c r="Q29" s="16" t="s">
        <v>1</v>
      </c>
      <c r="R29" s="16" t="s">
        <v>1</v>
      </c>
      <c r="S29" s="18" t="s">
        <v>1</v>
      </c>
    </row>
    <row r="30" spans="1:19" ht="21.75" customHeight="1" x14ac:dyDescent="0.25">
      <c r="A30" s="42" t="s">
        <v>42</v>
      </c>
      <c r="B30" s="13">
        <v>45482</v>
      </c>
      <c r="C30" s="14">
        <v>5</v>
      </c>
      <c r="D30" s="15">
        <v>0.58888888888888891</v>
      </c>
      <c r="E30" s="15">
        <v>0.63402777777777775</v>
      </c>
      <c r="F30" s="11">
        <f t="shared" si="0"/>
        <v>4.513888888888884E-2</v>
      </c>
      <c r="G30" s="16" t="s">
        <v>1</v>
      </c>
      <c r="H30" s="17" t="s">
        <v>2</v>
      </c>
      <c r="I30" s="16" t="s">
        <v>1</v>
      </c>
      <c r="J30" s="16" t="s">
        <v>1</v>
      </c>
      <c r="K30" s="17" t="s">
        <v>3</v>
      </c>
      <c r="L30" s="17" t="s">
        <v>2</v>
      </c>
      <c r="M30" s="19" t="s">
        <v>5</v>
      </c>
      <c r="N30" s="17" t="s">
        <v>3</v>
      </c>
      <c r="O30" s="17" t="s">
        <v>2</v>
      </c>
      <c r="P30" s="16" t="s">
        <v>1</v>
      </c>
      <c r="Q30" s="16" t="s">
        <v>1</v>
      </c>
      <c r="R30" s="16" t="s">
        <v>1</v>
      </c>
      <c r="S30" s="18" t="s">
        <v>1</v>
      </c>
    </row>
    <row r="31" spans="1:19" ht="21.75" customHeight="1" x14ac:dyDescent="0.25">
      <c r="A31" s="42" t="s">
        <v>42</v>
      </c>
      <c r="B31" s="13">
        <v>45475</v>
      </c>
      <c r="C31" s="14">
        <v>4</v>
      </c>
      <c r="D31" s="15">
        <v>0.59027777777777779</v>
      </c>
      <c r="E31" s="15">
        <v>0.63611111111111107</v>
      </c>
      <c r="F31" s="11">
        <f t="shared" si="0"/>
        <v>4.5833333333333282E-2</v>
      </c>
      <c r="G31" s="16" t="s">
        <v>1</v>
      </c>
      <c r="H31" s="17" t="s">
        <v>3</v>
      </c>
      <c r="I31" s="16" t="s">
        <v>1</v>
      </c>
      <c r="J31" s="16" t="s">
        <v>1</v>
      </c>
      <c r="K31" s="16" t="s">
        <v>1</v>
      </c>
      <c r="L31" s="16" t="s">
        <v>1</v>
      </c>
      <c r="M31" s="19" t="s">
        <v>5</v>
      </c>
      <c r="N31" s="16" t="s">
        <v>1</v>
      </c>
      <c r="O31" s="16" t="s">
        <v>1</v>
      </c>
      <c r="P31" s="16" t="s">
        <v>1</v>
      </c>
      <c r="Q31" s="16" t="s">
        <v>1</v>
      </c>
      <c r="R31" s="17" t="s">
        <v>3</v>
      </c>
      <c r="S31" s="12" t="s">
        <v>6</v>
      </c>
    </row>
    <row r="32" spans="1:19" ht="23.25" customHeight="1" x14ac:dyDescent="0.25">
      <c r="A32" s="42" t="s">
        <v>47</v>
      </c>
      <c r="B32" s="13">
        <v>45469</v>
      </c>
      <c r="C32" s="14">
        <v>3</v>
      </c>
      <c r="D32" s="15">
        <v>0.58958333333333335</v>
      </c>
      <c r="E32" s="15">
        <v>0.625</v>
      </c>
      <c r="F32" s="11">
        <f t="shared" si="0"/>
        <v>3.5416666666666652E-2</v>
      </c>
      <c r="G32" s="16" t="s">
        <v>1</v>
      </c>
      <c r="H32" s="17" t="s">
        <v>3</v>
      </c>
      <c r="I32" s="16" t="s">
        <v>1</v>
      </c>
      <c r="J32" s="16" t="s">
        <v>1</v>
      </c>
      <c r="K32" s="16" t="s">
        <v>1</v>
      </c>
      <c r="L32" s="16" t="s">
        <v>1</v>
      </c>
      <c r="M32" s="17" t="s">
        <v>4</v>
      </c>
      <c r="N32" s="16" t="s">
        <v>1</v>
      </c>
      <c r="O32" s="16" t="s">
        <v>1</v>
      </c>
      <c r="P32" s="16" t="s">
        <v>1</v>
      </c>
      <c r="Q32" s="16" t="s">
        <v>1</v>
      </c>
      <c r="R32" s="17" t="s">
        <v>3</v>
      </c>
      <c r="S32" s="12" t="s">
        <v>6</v>
      </c>
    </row>
    <row r="33" spans="1:19" ht="21.75" customHeight="1" x14ac:dyDescent="0.25">
      <c r="A33" s="42" t="s">
        <v>47</v>
      </c>
      <c r="B33" s="13">
        <v>45448</v>
      </c>
      <c r="C33" s="14">
        <v>2</v>
      </c>
      <c r="D33" s="15">
        <v>0.47083333333333333</v>
      </c>
      <c r="E33" s="15">
        <v>0.53263888888888888</v>
      </c>
      <c r="F33" s="11">
        <f t="shared" si="0"/>
        <v>6.1805555555555558E-2</v>
      </c>
      <c r="G33" s="16" t="s">
        <v>1</v>
      </c>
      <c r="H33" s="17" t="s">
        <v>3</v>
      </c>
      <c r="I33" s="16" t="s">
        <v>1</v>
      </c>
      <c r="J33" s="16" t="s">
        <v>1</v>
      </c>
      <c r="K33" s="16" t="s">
        <v>1</v>
      </c>
      <c r="L33" s="16" t="s">
        <v>1</v>
      </c>
      <c r="M33" s="20" t="s">
        <v>6</v>
      </c>
      <c r="N33" s="16" t="s">
        <v>1</v>
      </c>
      <c r="O33" s="16" t="s">
        <v>1</v>
      </c>
      <c r="P33" s="16" t="s">
        <v>1</v>
      </c>
      <c r="Q33" s="16" t="s">
        <v>1</v>
      </c>
      <c r="R33" s="17" t="s">
        <v>3</v>
      </c>
      <c r="S33" s="18" t="s">
        <v>1</v>
      </c>
    </row>
    <row r="34" spans="1:19" ht="21.75" customHeight="1" x14ac:dyDescent="0.25">
      <c r="A34" s="42" t="s">
        <v>47</v>
      </c>
      <c r="B34" s="13">
        <v>45446</v>
      </c>
      <c r="C34" s="21">
        <v>1</v>
      </c>
      <c r="D34" s="22">
        <v>0.67222222222222228</v>
      </c>
      <c r="E34" s="22">
        <v>0.67847222222222225</v>
      </c>
      <c r="F34" s="11">
        <f>E34-D34</f>
        <v>6.2499999999999778E-3</v>
      </c>
      <c r="G34" s="16" t="s">
        <v>1</v>
      </c>
      <c r="H34" s="17" t="s">
        <v>3</v>
      </c>
      <c r="I34" s="16" t="s">
        <v>1</v>
      </c>
      <c r="J34" s="16" t="s">
        <v>1</v>
      </c>
      <c r="K34" s="16" t="s">
        <v>1</v>
      </c>
      <c r="L34" s="16" t="s">
        <v>1</v>
      </c>
      <c r="M34" s="20" t="s">
        <v>6</v>
      </c>
      <c r="N34" s="16" t="s">
        <v>1</v>
      </c>
      <c r="O34" s="16" t="s">
        <v>1</v>
      </c>
      <c r="P34" s="16" t="s">
        <v>1</v>
      </c>
      <c r="Q34" s="16" t="s">
        <v>1</v>
      </c>
      <c r="R34" s="17" t="s">
        <v>3</v>
      </c>
      <c r="S34" s="18" t="s">
        <v>1</v>
      </c>
    </row>
    <row r="35" spans="1:19" ht="21.75" customHeight="1" x14ac:dyDescent="0.25">
      <c r="A35" s="41"/>
      <c r="B35" s="1"/>
      <c r="C35" s="2"/>
      <c r="D35" s="3" t="s">
        <v>7</v>
      </c>
      <c r="E35" s="3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</row>
    <row r="36" spans="1:19" ht="21.75" customHeight="1" x14ac:dyDescent="0.25">
      <c r="A36" s="41"/>
      <c r="B36" s="1"/>
      <c r="C36" s="2"/>
      <c r="D36" s="3" t="s">
        <v>8</v>
      </c>
      <c r="E36" s="4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</row>
    <row r="37" spans="1:19" ht="214.5" customHeight="1" x14ac:dyDescent="0.25">
      <c r="A37" s="24" t="s">
        <v>48</v>
      </c>
      <c r="B37" s="23" t="s">
        <v>9</v>
      </c>
      <c r="C37" s="24" t="s">
        <v>10</v>
      </c>
      <c r="D37" s="24" t="s">
        <v>11</v>
      </c>
      <c r="E37" s="25" t="s">
        <v>12</v>
      </c>
      <c r="F37" s="24" t="s">
        <v>13</v>
      </c>
      <c r="G37" s="26" t="s">
        <v>14</v>
      </c>
      <c r="H37" s="26" t="s">
        <v>49</v>
      </c>
      <c r="I37" s="26" t="s">
        <v>15</v>
      </c>
      <c r="J37" s="26" t="s">
        <v>16</v>
      </c>
      <c r="K37" s="26" t="s">
        <v>17</v>
      </c>
      <c r="L37" s="26" t="s">
        <v>18</v>
      </c>
      <c r="M37" s="26" t="s">
        <v>19</v>
      </c>
      <c r="N37" s="26" t="s">
        <v>20</v>
      </c>
      <c r="O37" s="26" t="s">
        <v>21</v>
      </c>
      <c r="P37" s="26" t="s">
        <v>22</v>
      </c>
      <c r="Q37" s="26" t="s">
        <v>23</v>
      </c>
      <c r="R37" s="26" t="s">
        <v>50</v>
      </c>
      <c r="S37" s="26" t="s">
        <v>24</v>
      </c>
    </row>
    <row r="38" spans="1:19" ht="32.25" customHeight="1" x14ac:dyDescent="0.25">
      <c r="A38" s="46"/>
      <c r="B38" s="27" t="s">
        <v>25</v>
      </c>
      <c r="C38" s="21">
        <f>COUNT(C3:C36)</f>
        <v>24</v>
      </c>
      <c r="D38" s="28"/>
      <c r="E38" s="29"/>
      <c r="F38" s="30">
        <f>SUM(F3:F36)</f>
        <v>1.0215277777777776</v>
      </c>
      <c r="G38" s="31">
        <f>_xlfn.XLOOKUP(G$37,'[1]MP List n Code'!$B$2:$B$94,'[1]MP List n Code'!$A$2:$A$94)</f>
        <v>5</v>
      </c>
      <c r="H38" s="31">
        <f>'[1]MP List n Code'!A15</f>
        <v>14</v>
      </c>
      <c r="I38" s="31">
        <f>_xlfn.XLOOKUP(I$37,'[1]MP List n Code'!$B$2:$B$94,'[1]MP List n Code'!$A$2:$A$94)</f>
        <v>25</v>
      </c>
      <c r="J38" s="31">
        <f>_xlfn.XLOOKUP(J$37,'[1]MP List n Code'!$B$2:$B$94,'[1]MP List n Code'!$A$2:$A$94)</f>
        <v>27</v>
      </c>
      <c r="K38" s="31">
        <f>_xlfn.XLOOKUP(K$37,'[1]MP List n Code'!$B$2:$B$94,'[1]MP List n Code'!$A$2:$A$94)</f>
        <v>39</v>
      </c>
      <c r="L38" s="31">
        <f>_xlfn.XLOOKUP(L$37,'[1]MP List n Code'!$B$2:$B$94,'[1]MP List n Code'!$A$2:$A$94)</f>
        <v>52</v>
      </c>
      <c r="M38" s="31">
        <f>_xlfn.XLOOKUP(M$37,'[1]MP List n Code'!$B$2:$B$94,'[1]MP List n Code'!$A$2:$A$94)</f>
        <v>55</v>
      </c>
      <c r="N38" s="31">
        <f>_xlfn.XLOOKUP(N$37,'[1]MP List n Code'!$B$2:$B$94,'[1]MP List n Code'!$A$2:$A$94)</f>
        <v>57</v>
      </c>
      <c r="O38" s="31">
        <f>_xlfn.XLOOKUP(O$37,'[1]MP List n Code'!$B$2:$B$94,'[1]MP List n Code'!$A$2:$A$94)</f>
        <v>63</v>
      </c>
      <c r="P38" s="31">
        <f>_xlfn.XLOOKUP(P$37,'[1]MP List n Code'!$B$2:$B$94,'[1]MP List n Code'!$A$2:$A$94)</f>
        <v>65</v>
      </c>
      <c r="Q38" s="31">
        <f>_xlfn.XLOOKUP(Q$37,'[1]MP List n Code'!$B$2:$B$94,'[1]MP List n Code'!$A$2:$A$94)</f>
        <v>69</v>
      </c>
      <c r="R38" s="31">
        <f>'[1]MP List n Code'!A76</f>
        <v>75</v>
      </c>
      <c r="S38" s="31">
        <f>_xlfn.XLOOKUP(S$37,'[1]MP List n Code'!$B$2:$B$94,'[1]MP List n Code'!$A$2:$A$94)</f>
        <v>82</v>
      </c>
    </row>
    <row r="39" spans="1:19" ht="21.75" x14ac:dyDescent="0.25">
      <c r="A39" s="47"/>
      <c r="B39" s="17" t="s">
        <v>6</v>
      </c>
      <c r="C39" s="32"/>
      <c r="D39" s="33"/>
      <c r="E39" s="33"/>
      <c r="F39" s="34" t="s">
        <v>26</v>
      </c>
      <c r="G39" s="35">
        <f t="shared" ref="G39:S39" si="3">COUNTIF(G$3:G$36,"S")</f>
        <v>0</v>
      </c>
      <c r="H39" s="35">
        <f t="shared" si="3"/>
        <v>2</v>
      </c>
      <c r="I39" s="35">
        <f t="shared" si="3"/>
        <v>0</v>
      </c>
      <c r="J39" s="35">
        <f t="shared" si="3"/>
        <v>0</v>
      </c>
      <c r="K39" s="35">
        <f t="shared" si="3"/>
        <v>0</v>
      </c>
      <c r="L39" s="35">
        <f t="shared" si="3"/>
        <v>0</v>
      </c>
      <c r="M39" s="35">
        <f t="shared" si="3"/>
        <v>8</v>
      </c>
      <c r="N39" s="35">
        <f t="shared" si="3"/>
        <v>0</v>
      </c>
      <c r="O39" s="35">
        <f t="shared" si="3"/>
        <v>1</v>
      </c>
      <c r="P39" s="35">
        <f t="shared" si="3"/>
        <v>0</v>
      </c>
      <c r="Q39" s="35">
        <f t="shared" si="3"/>
        <v>0</v>
      </c>
      <c r="R39" s="35">
        <f t="shared" si="3"/>
        <v>2</v>
      </c>
      <c r="S39" s="35">
        <f t="shared" si="3"/>
        <v>3</v>
      </c>
    </row>
    <row r="40" spans="1:19" ht="21.75" x14ac:dyDescent="0.25">
      <c r="A40" s="47"/>
      <c r="B40" s="17" t="s">
        <v>27</v>
      </c>
      <c r="C40" s="32"/>
      <c r="D40" s="33"/>
      <c r="E40" s="33"/>
      <c r="F40" s="34" t="s">
        <v>28</v>
      </c>
      <c r="G40" s="35">
        <f t="shared" ref="G40:S40" si="4">COUNTIF(G$3:G$36,"L")</f>
        <v>0</v>
      </c>
      <c r="H40" s="35">
        <f t="shared" si="4"/>
        <v>0</v>
      </c>
      <c r="I40" s="35">
        <f t="shared" si="4"/>
        <v>0</v>
      </c>
      <c r="J40" s="35">
        <f t="shared" si="4"/>
        <v>0</v>
      </c>
      <c r="K40" s="35">
        <f t="shared" si="4"/>
        <v>0</v>
      </c>
      <c r="L40" s="35">
        <f t="shared" si="4"/>
        <v>0</v>
      </c>
      <c r="M40" s="35">
        <f t="shared" si="4"/>
        <v>0</v>
      </c>
      <c r="N40" s="35">
        <f t="shared" si="4"/>
        <v>0</v>
      </c>
      <c r="O40" s="35">
        <f t="shared" si="4"/>
        <v>0</v>
      </c>
      <c r="P40" s="35">
        <f t="shared" si="4"/>
        <v>0</v>
      </c>
      <c r="Q40" s="35">
        <f t="shared" si="4"/>
        <v>0</v>
      </c>
      <c r="R40" s="35">
        <f t="shared" si="4"/>
        <v>0</v>
      </c>
      <c r="S40" s="35">
        <f t="shared" si="4"/>
        <v>0</v>
      </c>
    </row>
    <row r="41" spans="1:19" ht="21.75" x14ac:dyDescent="0.25">
      <c r="A41" s="47"/>
      <c r="B41" s="17" t="s">
        <v>2</v>
      </c>
      <c r="C41" s="32"/>
      <c r="D41" s="33"/>
      <c r="E41" s="33"/>
      <c r="F41" s="34" t="s">
        <v>29</v>
      </c>
      <c r="G41" s="35">
        <f t="shared" ref="G41:S41" si="5">COUNTIF(G$3:G$36,"O")</f>
        <v>0</v>
      </c>
      <c r="H41" s="35">
        <f t="shared" si="5"/>
        <v>4</v>
      </c>
      <c r="I41" s="35">
        <f t="shared" si="5"/>
        <v>3</v>
      </c>
      <c r="J41" s="35">
        <f t="shared" si="5"/>
        <v>3</v>
      </c>
      <c r="K41" s="35">
        <f t="shared" si="5"/>
        <v>0</v>
      </c>
      <c r="L41" s="35">
        <f t="shared" si="5"/>
        <v>5</v>
      </c>
      <c r="M41" s="35">
        <f t="shared" si="5"/>
        <v>0</v>
      </c>
      <c r="N41" s="35">
        <f t="shared" si="5"/>
        <v>0</v>
      </c>
      <c r="O41" s="35">
        <f t="shared" si="5"/>
        <v>3</v>
      </c>
      <c r="P41" s="35">
        <f t="shared" si="5"/>
        <v>1</v>
      </c>
      <c r="Q41" s="35">
        <f t="shared" si="5"/>
        <v>3</v>
      </c>
      <c r="R41" s="35">
        <f t="shared" si="5"/>
        <v>3</v>
      </c>
      <c r="S41" s="35">
        <f t="shared" si="5"/>
        <v>0</v>
      </c>
    </row>
    <row r="42" spans="1:19" ht="21.75" customHeight="1" x14ac:dyDescent="0.25">
      <c r="A42" s="47"/>
      <c r="B42" s="17" t="s">
        <v>4</v>
      </c>
      <c r="C42" s="32"/>
      <c r="D42" s="33"/>
      <c r="E42" s="33"/>
      <c r="F42" s="36" t="s">
        <v>30</v>
      </c>
      <c r="G42" s="35">
        <f t="shared" ref="G42:S42" si="6">COUNTIF(G$3:G$36,"@")</f>
        <v>0</v>
      </c>
      <c r="H42" s="35">
        <f t="shared" si="6"/>
        <v>0</v>
      </c>
      <c r="I42" s="35">
        <f t="shared" si="6"/>
        <v>0</v>
      </c>
      <c r="J42" s="35">
        <f t="shared" si="6"/>
        <v>0</v>
      </c>
      <c r="K42" s="35">
        <f t="shared" si="6"/>
        <v>0</v>
      </c>
      <c r="L42" s="35">
        <f t="shared" si="6"/>
        <v>0</v>
      </c>
      <c r="M42" s="35">
        <f t="shared" si="6"/>
        <v>7</v>
      </c>
      <c r="N42" s="35">
        <f t="shared" si="6"/>
        <v>0</v>
      </c>
      <c r="O42" s="35">
        <f t="shared" si="6"/>
        <v>0</v>
      </c>
      <c r="P42" s="35">
        <f t="shared" si="6"/>
        <v>0</v>
      </c>
      <c r="Q42" s="35">
        <f t="shared" si="6"/>
        <v>0</v>
      </c>
      <c r="R42" s="35">
        <f t="shared" si="6"/>
        <v>0</v>
      </c>
      <c r="S42" s="35">
        <f t="shared" si="6"/>
        <v>3</v>
      </c>
    </row>
    <row r="43" spans="1:19" ht="21.75" customHeight="1" x14ac:dyDescent="0.25">
      <c r="A43" s="47"/>
      <c r="B43" s="19" t="s">
        <v>5</v>
      </c>
      <c r="C43" s="32"/>
      <c r="D43" s="33"/>
      <c r="E43" s="33"/>
      <c r="F43" s="36" t="s">
        <v>31</v>
      </c>
      <c r="G43" s="35">
        <f t="shared" ref="G43:S43" si="7">COUNTIF(G11:G36,"-")</f>
        <v>0</v>
      </c>
      <c r="H43" s="35">
        <f t="shared" si="7"/>
        <v>0</v>
      </c>
      <c r="I43" s="35">
        <f t="shared" si="7"/>
        <v>1</v>
      </c>
      <c r="J43" s="35">
        <f t="shared" si="7"/>
        <v>2</v>
      </c>
      <c r="K43" s="35">
        <f t="shared" si="7"/>
        <v>0</v>
      </c>
      <c r="L43" s="35">
        <f t="shared" si="7"/>
        <v>1</v>
      </c>
      <c r="M43" s="35">
        <f t="shared" si="7"/>
        <v>6</v>
      </c>
      <c r="N43" s="35">
        <f t="shared" si="7"/>
        <v>0</v>
      </c>
      <c r="O43" s="35">
        <f t="shared" si="7"/>
        <v>0</v>
      </c>
      <c r="P43" s="35">
        <f t="shared" si="7"/>
        <v>1</v>
      </c>
      <c r="Q43" s="35">
        <f t="shared" si="7"/>
        <v>1</v>
      </c>
      <c r="R43" s="35">
        <f t="shared" si="7"/>
        <v>1</v>
      </c>
      <c r="S43" s="35">
        <f t="shared" si="7"/>
        <v>2</v>
      </c>
    </row>
    <row r="44" spans="1:19" ht="21.75" customHeight="1" x14ac:dyDescent="0.25">
      <c r="A44" s="47"/>
      <c r="B44" s="17" t="s">
        <v>32</v>
      </c>
      <c r="C44" s="37"/>
      <c r="D44" s="33"/>
      <c r="E44" s="33"/>
      <c r="F44" s="36" t="s">
        <v>33</v>
      </c>
      <c r="G44" s="35">
        <f t="shared" ref="G44:S44" si="8">COUNTIF(G$3:G$36,"©")</f>
        <v>0</v>
      </c>
      <c r="H44" s="35">
        <f t="shared" si="8"/>
        <v>0</v>
      </c>
      <c r="I44" s="35">
        <f t="shared" si="8"/>
        <v>0</v>
      </c>
      <c r="J44" s="35">
        <f t="shared" si="8"/>
        <v>0</v>
      </c>
      <c r="K44" s="35">
        <f t="shared" si="8"/>
        <v>0</v>
      </c>
      <c r="L44" s="35">
        <f t="shared" si="8"/>
        <v>0</v>
      </c>
      <c r="M44" s="35">
        <f t="shared" si="8"/>
        <v>0</v>
      </c>
      <c r="N44" s="35">
        <f t="shared" si="8"/>
        <v>0</v>
      </c>
      <c r="O44" s="35">
        <f t="shared" si="8"/>
        <v>0</v>
      </c>
      <c r="P44" s="35">
        <f t="shared" si="8"/>
        <v>0</v>
      </c>
      <c r="Q44" s="35">
        <f t="shared" si="8"/>
        <v>0</v>
      </c>
      <c r="R44" s="35">
        <f t="shared" si="8"/>
        <v>0</v>
      </c>
      <c r="S44" s="35">
        <f t="shared" si="8"/>
        <v>0</v>
      </c>
    </row>
    <row r="45" spans="1:19" ht="21.75" customHeight="1" x14ac:dyDescent="0.25">
      <c r="A45" s="47"/>
      <c r="B45" s="38" t="s">
        <v>1</v>
      </c>
      <c r="C45" s="37"/>
      <c r="D45" s="33"/>
      <c r="E45" s="33"/>
      <c r="F45" s="36" t="s">
        <v>34</v>
      </c>
      <c r="G45" s="35">
        <f t="shared" ref="G45:S45" si="9">COUNTIF(G$3:G$36,"P")</f>
        <v>24</v>
      </c>
      <c r="H45" s="35">
        <f t="shared" si="9"/>
        <v>14</v>
      </c>
      <c r="I45" s="35">
        <f t="shared" si="9"/>
        <v>20</v>
      </c>
      <c r="J45" s="35">
        <f t="shared" si="9"/>
        <v>19</v>
      </c>
      <c r="K45" s="35">
        <f t="shared" si="9"/>
        <v>4</v>
      </c>
      <c r="L45" s="35">
        <f t="shared" si="9"/>
        <v>18</v>
      </c>
      <c r="M45" s="35">
        <f t="shared" si="9"/>
        <v>0</v>
      </c>
      <c r="N45" s="35">
        <f t="shared" si="9"/>
        <v>4</v>
      </c>
      <c r="O45" s="35">
        <f t="shared" si="9"/>
        <v>20</v>
      </c>
      <c r="P45" s="35">
        <f t="shared" si="9"/>
        <v>22</v>
      </c>
      <c r="Q45" s="35">
        <f t="shared" si="9"/>
        <v>20</v>
      </c>
      <c r="R45" s="35">
        <f t="shared" si="9"/>
        <v>14</v>
      </c>
      <c r="S45" s="35">
        <f t="shared" si="9"/>
        <v>16</v>
      </c>
    </row>
    <row r="46" spans="1:19" ht="21.75" customHeight="1" x14ac:dyDescent="0.25">
      <c r="A46" s="47"/>
      <c r="B46" s="17" t="s">
        <v>3</v>
      </c>
      <c r="C46" s="37"/>
      <c r="D46" s="33"/>
      <c r="E46" s="33"/>
      <c r="F46" s="36" t="s">
        <v>35</v>
      </c>
      <c r="G46" s="35">
        <f t="shared" ref="G46:S46" si="10">COUNTIF(G$3:G$36,"N")</f>
        <v>0</v>
      </c>
      <c r="H46" s="35">
        <f t="shared" si="10"/>
        <v>4</v>
      </c>
      <c r="I46" s="35">
        <f t="shared" si="10"/>
        <v>0</v>
      </c>
      <c r="J46" s="35">
        <f t="shared" si="10"/>
        <v>0</v>
      </c>
      <c r="K46" s="35">
        <f t="shared" si="10"/>
        <v>20</v>
      </c>
      <c r="L46" s="35">
        <f t="shared" si="10"/>
        <v>0</v>
      </c>
      <c r="M46" s="35">
        <f t="shared" si="10"/>
        <v>0</v>
      </c>
      <c r="N46" s="35">
        <f t="shared" si="10"/>
        <v>20</v>
      </c>
      <c r="O46" s="35">
        <f t="shared" si="10"/>
        <v>0</v>
      </c>
      <c r="P46" s="35">
        <f t="shared" si="10"/>
        <v>0</v>
      </c>
      <c r="Q46" s="35">
        <f t="shared" si="10"/>
        <v>0</v>
      </c>
      <c r="R46" s="35">
        <f t="shared" si="10"/>
        <v>4</v>
      </c>
      <c r="S46" s="35">
        <f t="shared" si="10"/>
        <v>0</v>
      </c>
    </row>
    <row r="47" spans="1:19" ht="21.75" customHeight="1" x14ac:dyDescent="0.25">
      <c r="A47" s="47"/>
      <c r="B47" s="17" t="s">
        <v>36</v>
      </c>
      <c r="C47" s="32"/>
      <c r="D47" s="33"/>
      <c r="E47" s="33"/>
      <c r="F47" s="36" t="s">
        <v>37</v>
      </c>
      <c r="G47" s="31">
        <f t="shared" ref="G47:S47" si="11">COUNTIF(G$3:G$36,"©")+COUNTIF(G$3:G$36,"N")</f>
        <v>0</v>
      </c>
      <c r="H47" s="31">
        <f t="shared" si="11"/>
        <v>4</v>
      </c>
      <c r="I47" s="31">
        <f t="shared" si="11"/>
        <v>0</v>
      </c>
      <c r="J47" s="31">
        <f t="shared" si="11"/>
        <v>0</v>
      </c>
      <c r="K47" s="31">
        <f t="shared" si="11"/>
        <v>20</v>
      </c>
      <c r="L47" s="31">
        <f t="shared" si="11"/>
        <v>0</v>
      </c>
      <c r="M47" s="31">
        <f t="shared" si="11"/>
        <v>0</v>
      </c>
      <c r="N47" s="31">
        <f t="shared" si="11"/>
        <v>20</v>
      </c>
      <c r="O47" s="31">
        <f t="shared" si="11"/>
        <v>0</v>
      </c>
      <c r="P47" s="31">
        <f t="shared" si="11"/>
        <v>0</v>
      </c>
      <c r="Q47" s="31">
        <f t="shared" si="11"/>
        <v>0</v>
      </c>
      <c r="R47" s="31">
        <f t="shared" si="11"/>
        <v>4</v>
      </c>
      <c r="S47" s="31">
        <f t="shared" si="11"/>
        <v>0</v>
      </c>
    </row>
    <row r="48" spans="1:19" ht="21.75" customHeight="1" x14ac:dyDescent="0.25">
      <c r="A48" s="47"/>
      <c r="B48" s="39" t="s">
        <v>51</v>
      </c>
      <c r="C48" s="32"/>
      <c r="D48" s="33"/>
      <c r="E48" s="33"/>
      <c r="F48" s="36" t="s">
        <v>38</v>
      </c>
      <c r="G48" s="31">
        <f t="shared" ref="G48:S48" si="12">COUNTIF(G$3:G$36,"S")+COUNTIF(G$3:G$36,"L")+COUNTIF(G$3:G$36,"O")+COUNTIF(G$3:G$36,"@")+COUNTIF(G$3:G$36,"-")+COUNTIF(G$3:G$36,"P")+COUNTIF(G$3:G$36,"R")+COUNTIF(G$3:G$36,"M")</f>
        <v>24</v>
      </c>
      <c r="H48" s="31">
        <f t="shared" si="12"/>
        <v>20</v>
      </c>
      <c r="I48" s="31">
        <f t="shared" si="12"/>
        <v>24</v>
      </c>
      <c r="J48" s="31">
        <f t="shared" si="12"/>
        <v>24</v>
      </c>
      <c r="K48" s="31">
        <f t="shared" si="12"/>
        <v>4</v>
      </c>
      <c r="L48" s="31">
        <f t="shared" si="12"/>
        <v>24</v>
      </c>
      <c r="M48" s="31">
        <f t="shared" si="12"/>
        <v>24</v>
      </c>
      <c r="N48" s="31">
        <f t="shared" si="12"/>
        <v>4</v>
      </c>
      <c r="O48" s="31">
        <f t="shared" si="12"/>
        <v>24</v>
      </c>
      <c r="P48" s="31">
        <f t="shared" si="12"/>
        <v>24</v>
      </c>
      <c r="Q48" s="31">
        <f t="shared" si="12"/>
        <v>24</v>
      </c>
      <c r="R48" s="31">
        <f t="shared" si="12"/>
        <v>20</v>
      </c>
      <c r="S48" s="31">
        <f t="shared" si="12"/>
        <v>24</v>
      </c>
    </row>
    <row r="49" spans="1:19" ht="21.75" customHeight="1" x14ac:dyDescent="0.25">
      <c r="A49" s="47"/>
      <c r="B49" s="39" t="s">
        <v>52</v>
      </c>
      <c r="C49" s="32"/>
      <c r="D49" s="33"/>
      <c r="E49" s="33"/>
      <c r="F49" s="36" t="s">
        <v>39</v>
      </c>
      <c r="G49" s="31">
        <f t="shared" ref="G49:S49" si="13">COUNTIF(G$3:G$36,"O")+COUNTIF(G$3:G$36,"@")+COUNTIF(G$3:G$36,"P")+COUNTIF(G$3:G$36,"R")</f>
        <v>24</v>
      </c>
      <c r="H49" s="31">
        <f t="shared" si="13"/>
        <v>18</v>
      </c>
      <c r="I49" s="31">
        <f t="shared" si="13"/>
        <v>23</v>
      </c>
      <c r="J49" s="31">
        <f t="shared" si="13"/>
        <v>22</v>
      </c>
      <c r="K49" s="31">
        <f t="shared" si="13"/>
        <v>4</v>
      </c>
      <c r="L49" s="31">
        <f t="shared" si="13"/>
        <v>23</v>
      </c>
      <c r="M49" s="31">
        <f t="shared" si="13"/>
        <v>7</v>
      </c>
      <c r="N49" s="31">
        <f t="shared" si="13"/>
        <v>4</v>
      </c>
      <c r="O49" s="31">
        <f t="shared" si="13"/>
        <v>23</v>
      </c>
      <c r="P49" s="31">
        <f t="shared" si="13"/>
        <v>23</v>
      </c>
      <c r="Q49" s="31">
        <f t="shared" si="13"/>
        <v>23</v>
      </c>
      <c r="R49" s="31">
        <f t="shared" si="13"/>
        <v>17</v>
      </c>
      <c r="S49" s="31">
        <f t="shared" si="13"/>
        <v>19</v>
      </c>
    </row>
    <row r="50" spans="1:19" ht="21.75" x14ac:dyDescent="0.25">
      <c r="A50" s="48"/>
      <c r="B50" s="39" t="s">
        <v>53</v>
      </c>
      <c r="C50" s="37"/>
      <c r="D50" s="33"/>
      <c r="E50" s="33"/>
      <c r="F50" s="36" t="s">
        <v>40</v>
      </c>
      <c r="G50" s="31">
        <f t="shared" ref="G50:S50" si="14">COUNTIF(G$3:G$36,"S")+COUNTIF(G$3:G$36,"L")+COUNTIF(G$3:G$36,"-")+COUNTIF(G$3:G$36,"M")</f>
        <v>0</v>
      </c>
      <c r="H50" s="31">
        <f t="shared" si="14"/>
        <v>2</v>
      </c>
      <c r="I50" s="31">
        <f t="shared" si="14"/>
        <v>1</v>
      </c>
      <c r="J50" s="31">
        <f t="shared" si="14"/>
        <v>2</v>
      </c>
      <c r="K50" s="31">
        <f t="shared" si="14"/>
        <v>0</v>
      </c>
      <c r="L50" s="31">
        <f t="shared" si="14"/>
        <v>1</v>
      </c>
      <c r="M50" s="31">
        <f t="shared" si="14"/>
        <v>17</v>
      </c>
      <c r="N50" s="31">
        <f t="shared" si="14"/>
        <v>0</v>
      </c>
      <c r="O50" s="31">
        <f t="shared" si="14"/>
        <v>1</v>
      </c>
      <c r="P50" s="31">
        <f t="shared" si="14"/>
        <v>1</v>
      </c>
      <c r="Q50" s="31">
        <f t="shared" si="14"/>
        <v>1</v>
      </c>
      <c r="R50" s="31">
        <f t="shared" si="14"/>
        <v>3</v>
      </c>
      <c r="S50" s="31">
        <f t="shared" si="14"/>
        <v>5</v>
      </c>
    </row>
    <row r="51" spans="1:19" x14ac:dyDescent="0.25">
      <c r="A51" s="49"/>
      <c r="B51" s="50"/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x14ac:dyDescent="0.25">
      <c r="A52" s="49"/>
      <c r="B52" s="50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 ht="36" customHeight="1" x14ac:dyDescent="0.25">
      <c r="A53" s="49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</sheetData>
  <mergeCells count="17">
    <mergeCell ref="B1:S1"/>
    <mergeCell ref="S5:S6"/>
    <mergeCell ref="B53:S53"/>
    <mergeCell ref="N5:N6"/>
    <mergeCell ref="O5:O6"/>
    <mergeCell ref="P5:P6"/>
    <mergeCell ref="Q5:Q6"/>
    <mergeCell ref="R5:R6"/>
    <mergeCell ref="I5:I6"/>
    <mergeCell ref="J5:J6"/>
    <mergeCell ref="K5:K6"/>
    <mergeCell ref="L5:L6"/>
    <mergeCell ref="M5:M6"/>
    <mergeCell ref="B5:B6"/>
    <mergeCell ref="C5:C6"/>
    <mergeCell ref="G5:G6"/>
    <mergeCell ref="H5:H6"/>
  </mergeCells>
  <pageMargins left="0.25" right="0.25" top="0.75" bottom="0.75" header="0.3" footer="0.3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Haaziree</vt:lpstr>
      <vt:lpstr>Haaziree!Print_Area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Faruhath Habeeb</dc:creator>
  <cp:lastModifiedBy>Aishath Abdulla Hameed</cp:lastModifiedBy>
  <cp:lastPrinted>2024-12-18T07:37:34Z</cp:lastPrinted>
  <dcterms:created xsi:type="dcterms:W3CDTF">2024-07-23T10:14:53Z</dcterms:created>
  <dcterms:modified xsi:type="dcterms:W3CDTF">2025-04-17T08:31:28Z</dcterms:modified>
</cp:coreProperties>
</file>