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"/>
    </mc:Choice>
  </mc:AlternateContent>
  <xr:revisionPtr revIDLastSave="0" documentId="13_ncr:1_{66B16254-641E-4CD5-9823-D265537AA0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ain Committee" sheetId="1" r:id="rId1"/>
    <sheet name="Sub Committe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D44" i="2"/>
  <c r="D45" i="2"/>
  <c r="D46" i="2"/>
  <c r="D47" i="2"/>
  <c r="D48" i="2"/>
  <c r="D49" i="2"/>
  <c r="D50" i="2"/>
  <c r="D51" i="2"/>
  <c r="B51" i="2" l="1"/>
  <c r="B50" i="2"/>
  <c r="B49" i="2"/>
  <c r="B48" i="2"/>
  <c r="B47" i="2"/>
  <c r="B46" i="2"/>
  <c r="B45" i="2"/>
  <c r="B44" i="2"/>
  <c r="R43" i="2"/>
  <c r="Q43" i="2"/>
  <c r="P43" i="2"/>
  <c r="O43" i="2"/>
  <c r="N43" i="2"/>
  <c r="M43" i="2"/>
  <c r="L43" i="2"/>
  <c r="K43" i="2"/>
  <c r="J43" i="2"/>
  <c r="I43" i="2"/>
  <c r="H43" i="2"/>
  <c r="G43" i="2" l="1"/>
</calcChain>
</file>

<file path=xl/sharedStrings.xml><?xml version="1.0" encoding="utf-8"?>
<sst xmlns="http://schemas.openxmlformats.org/spreadsheetml/2006/main" count="870" uniqueCount="81">
  <si>
    <t>20 ވަނަ މަޖިލީހުގައި ބޭއްވުނު ސްޓޭޓް އޯންޑް އެންޓަޕްރައިސަސް ކޮމިޓީގެ ބައްދަލުވުންތަކަށް އެ ކޮމިޓީގެ މެންބަރުން ވަޑައިގެންނެވި ނިސްބަތް އެނގިވަޑައިގަންނަވާނެ ހާޒިރީގެ ތަފްޞީލު</t>
  </si>
  <si>
    <t>P</t>
  </si>
  <si>
    <t>S</t>
  </si>
  <si>
    <t>-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</si>
  <si>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</si>
  <si>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</si>
  <si>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</si>
  <si>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</si>
  <si>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</si>
  <si>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</si>
  <si>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</si>
  <si>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މާފަންނު އުތުރު ދާއިރާގެ މެންބަރު މުޙައްމަދު ނާޡިމް</t>
  </si>
  <si>
    <t>ބާރަށު ދާއިރާގެ މެންބަރު އިބްރާހީމް ޝުޖާޢު</t>
  </si>
  <si>
    <t>ތޮއްޑޫ ދާއިރާގެ މެންބަރު ޙުސައިން ސަމީރު</t>
  </si>
  <si>
    <t>ދިއްގަރު ދާއިރާގެ މެންބަރު އަޙްމަދު ނާޡިމް</t>
  </si>
  <si>
    <t>ކިނބިދޫ ދާއިރާގެ މެންބަރު ޢަލީ އަޝްރަޤް</t>
  </si>
  <si>
    <t>ގަމު ދާއިރާގެ މެންބަރު ޔޫސުފް ނަޝީދު</t>
  </si>
  <si>
    <t>މާވަށު ދާއިރާގެ މެންބަރު އަޙްމަދު ޝާކިރު</t>
  </si>
  <si>
    <t>ފަރެސްމާތޮޑާ ދާއިރާގެ މެންބަރު އަޝްރަފް ރަޝީދު</t>
  </si>
  <si>
    <t>ގައްދޫ ދާއިރާގެ މެންބަރު މުޙައްމަދު ޢަލީ</t>
  </si>
  <si>
    <t>ފުވައްމުލަކު ދެކުނު ދާއިރާގެ މެންބަރު އިބްރާހީމް ޙުސައިން</t>
  </si>
  <si>
    <t xml:space="preserve">ފޭދޫ ދެކުނު ދާއިރާގެ މެންބަރު އިބްރާހީމްދީދީ 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</si>
  <si>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</si>
  <si>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</si>
  <si>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</si>
  <si>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</si>
  <si>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</si>
  <si>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</si>
  <si>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</si>
  <si>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</si>
  <si>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</si>
  <si>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</si>
  <si>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</si>
  <si>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</si>
  <si>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</si>
  <si>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</si>
  <si>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</si>
  <si>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</si>
  <si>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</si>
  <si>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</si>
  <si>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</si>
  <si>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 xml:space="preserve">S + L + - </t>
  </si>
  <si>
    <t>20 ވަނަ މަޖިލީހުގައި ބޭއްވުނު ސްޓޭޓް އޯންޑް އެންޓަޕްރައިސަސް ކޮމިޓީގެ ސަބް ކޮމިޓީގެ ބައްދަލުވުންތަކަށް އެ ކޮމިޓީގެ މެންބަރުން ވަޑައިގެންނެވި ނިސްބަތް އެނގިވަޑައިގަންނަވާނެ ހާޒިރީގެ ތަފްޞީލު</t>
  </si>
  <si>
    <t>ސަބް ކޮމިޓީ 3</t>
  </si>
  <si>
    <t>ސަބް ކޮމިޓީ 2</t>
  </si>
  <si>
    <t>ސަބް ކޮމިޓީ 8</t>
  </si>
  <si>
    <t>ސަބް ކޮމިޓީ 5</t>
  </si>
  <si>
    <t>ސަބް ކޮމިޓީ 1</t>
  </si>
  <si>
    <t>ސަބް ކޮމިޓީ 7</t>
  </si>
  <si>
    <t>ސަބް ކޮމިޓީ 6</t>
  </si>
  <si>
    <t>ސަބް ކޮމިޓީ 4</t>
  </si>
  <si>
    <t>ސަބް ކޮމިޓީ</t>
  </si>
  <si>
    <t>ސްޓޭޓް އޯންޑް އެންޓަޕްރައިސަސް ކޮމިޓީގެ ސަބް ކޮމިޓީ 1: ޓްރޭޑް އެންޑް އިކޮނޮމީގެ ދާއިރާގައި ހިމެނޭ ސަރުކާރު ޙިއްޞާވާ ކުންފުނިތައް ދިރާސާކުރެއްވުމަށް ހޮއްވެވި
SOE-Sub 1</t>
  </si>
  <si>
    <t>ސްޓޭޓް އޯންޑް އެންޓަޕްރައިސަސް ކޮމިޓީގެ ސަބް ކޮމިޓީ 2: ފިޝަރީޒް ދާއިރާގައި ހިމެނޭ ސަރުކާރު ޙިއްޞާވާ ކުންފުނިތައް ދިރާސާކުރެއްވުމަށް ހޮއްވެވި
SOE-Sub 2</t>
  </si>
  <si>
    <t>ސްޓޭޓް އޯންޑް އެންޓަޕްރައިސަސް ކޮމިޓީގެ ސަބް ކޮމިޓީ 3: ޕޯޓްސް، އެއަރޕޯޓް، އެއަރލައިންގެ ދާއިރާގައި ހިމެނޭ ސަރުކާރު ޙިއްޞާވާ ކުންފުނިތައް ދިރާސާކުރެއްވުމަށް ހޮއްވެވި
SOE-Sub 3</t>
  </si>
  <si>
    <t>ސްޓޭޓް އޯންޑް އެންޓަޕްރައިސަސް ކޮމިޓީގެ ސަބް ކޮމިޓީ 4: ބޭންކިންގ އެންޑް ފައިނޭންސް ދާއިރާގައި ހިމެނޭ ސަރުކާރު ޙިއްޞާވާ ކުންފުނިތައް ދިރާސާކުރެއްވުމަށް ހޮއްވެވި
SOE-Sub 4</t>
  </si>
  <si>
    <t>ސްޓޭޓް އޯންޑް އެންޓަޕްރައިސަސް ކޮމިޓީގެ ސަބް ކޮމިޓީ 5: ޓުއަރިޒަމް ދާއިރާގައި ހިމެނޭ ސަރުކާރު ޙިއްޞާވާ ކުންފުނިތައް ދިރާސާކުރެއްވުމަށް ހޮއްވެވި
SOE-Sub 5</t>
  </si>
  <si>
    <t>ސްޓޭޓް އޯންޑް އެންޓަޕްރައިސަސް ކޮމިޓީގެ ސަބް ކޮމިޓީ 6: ޔުޓިލިޓީ ދާއިރާގައި ހިމެނޭ ސަރުކާރު ޙިއްޞާވާ ކުންފުނިތައް ދިރާސާކުރެއްވުމަށް ހޮއްވެވި
SOE-Sub 6</t>
  </si>
  <si>
    <t>ސްޓޭޓް އޯންޑް އެންޓަޕްރައިސަސް ކޮމިޓީގެ ސަބް ކޮމިޓީ 7: ހައުސިންގ ދާއިރާގައި ހިމެނޭ ސަރުކާރު ޙިއްޞާވާ ކުންފުނިތައް ދިރާސާކުރެއްވުމަށް ހޮއްވެވި
SOE-Sub 7</t>
  </si>
  <si>
    <t>ސްޓޭޓް އޯންޑް އެންޓަޕްރައިސަސް ކޮމިޓީގެ ސަބް ކޮމިޓީ 8: ޕަބްލިކް ސަރވިސްގެ ދާއިރާގައި ހިމެނޭ ސަރުކާރު ޙިއްޞާވާ ކުންފުނިތައް ދިރާސާކުރެއްވުމަށް ހޮއްވެވި
SOE-Sub 8</t>
  </si>
  <si>
    <t>2024 ވަނަ އަހަރުގެ ތިންވަނަ ދައުރު ފެށުން (01 އޮކްޓޫބަރު 2024)</t>
  </si>
  <si>
    <t>2024 ވަނަ އަހަރުގެ ދެވަނަ ދައުރު ނިމުން (26 އޮގަސްޓު 2024)</t>
  </si>
  <si>
    <t>2024 ވަނަ އަހަރުގެ ތިންވަނަ ދައުރު ނިމުން (15 ޑިސެންބަރު 2024)</t>
  </si>
  <si>
    <t>2025 ވަނަ އަހަރުގެ ފުރަތަމަ ދައުރު ފެށުން (1 ފެބްރުވަރީ 2025)</t>
  </si>
  <si>
    <t>Cancelled</t>
  </si>
  <si>
    <t>2025 ވަނަ އަހަރުގެ ދެވަނަ ދައުރު ފެށުން (1 ޖޫން 2025)</t>
  </si>
  <si>
    <t>2025 ވަނަ އަހަރުގެ ދެވަނަ ދައުރު ނިމުން (21 އޮގަސްޓު 2025)</t>
  </si>
  <si>
    <t>2025 ވަނަ އަހަރުގެ ފުރަތަމަ ދައުރު ނިމުން (15 މޭ 2025)</t>
  </si>
  <si>
    <t>އިހަވަންދޫ ދާއިރާގެ މެންބަރު އަޙްމަދު ނަޞީރު</t>
  </si>
  <si>
    <t>2024 ވަނަ އަހަރުގެ ދެވަނަ ދައުރު ނިމުން (15 އޮގަސްޓު 2024)</t>
  </si>
  <si>
    <r>
      <t xml:space="preserve">O + @ + </t>
    </r>
    <r>
      <rPr>
        <sz val="11"/>
        <rFont val="Wingdings 2"/>
        <family val="1"/>
        <charset val="2"/>
      </rPr>
      <t>P</t>
    </r>
    <r>
      <rPr>
        <sz val="11"/>
        <rFont val="Calibri"/>
        <family val="2"/>
        <scheme val="minor"/>
      </rPr>
      <t xml:space="preserve"> + S + L + - </t>
    </r>
  </si>
  <si>
    <r>
      <t xml:space="preserve">O + @ + </t>
    </r>
    <r>
      <rPr>
        <sz val="11"/>
        <rFont val="Wingdings 2"/>
        <family val="1"/>
        <charset val="2"/>
      </rPr>
      <t>P</t>
    </r>
  </si>
  <si>
    <t>2026 ވަނަ އަހަރުގެ ފުރަތަމަ ދައުރު ފެށުން (1 ފެބްރުވަރީ 2026)</t>
  </si>
  <si>
    <t>2026 ވަނަ އަހަރުގެ ފުރަތަމަ ދައުރު ނިމުން (31 މޭ 2026)</t>
  </si>
  <si>
    <t>2025 ވަނަ އަހަރުގެ ތިންވަނަ ދައުރު ނިމުން (04 ޑިސެންބަރު 2025)</t>
  </si>
  <si>
    <t>2025 ވަނަ އަހަރުގެ ތިންވަނަ ދައުރު ފެށުން (1 އޮކްޓޫބަރ 2025)</t>
  </si>
  <si>
    <t>2026 ވަނަ އަހަރުގެ ދެވަނަ ދައުރު ފެށުން (1 ޖޫން 2026)</t>
  </si>
  <si>
    <t xml:space="preserve">O + @ + P + S + L + - </t>
  </si>
  <si>
    <t>O + @ + P</t>
  </si>
  <si>
    <t>ކޮމަންޑޫ ދާއިރާގެ މެންބަރު މުޙައްމަދު އިބްރާހީމް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</si>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</sst>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0"/>
      <color theme="1"/>
      <name val="Faruma"/>
    </font>
    <font>
      <sz val="12"/>
      <name val="Times New Roman"/>
      <family val="1"/>
    </font>
    <font>
      <sz val="12"/>
      <name val="Faruma"/>
    </font>
    <font>
      <sz val="12"/>
      <name val="Wingdings 2"/>
      <family val="1"/>
      <charset val="2"/>
    </font>
    <font>
      <b/>
      <sz val="12"/>
      <name val="Times New Roman"/>
      <family val="1"/>
    </font>
    <font>
      <sz val="12"/>
      <name val="Calibri"/>
      <family val="2"/>
      <charset val="1"/>
      <scheme val="minor"/>
    </font>
    <font>
      <sz val="12"/>
      <name val="MV Boli"/>
    </font>
    <font>
      <sz val="11"/>
      <name val="Calibri"/>
      <family val="2"/>
      <scheme val="minor"/>
    </font>
    <font>
      <sz val="11"/>
      <name val="Wingdings 2"/>
      <family val="1"/>
      <charset val="2"/>
    </font>
    <font>
      <sz val="11"/>
      <name val="Faruma"/>
    </font>
    <font>
      <b/>
      <sz val="12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 readingOrder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 wrapText="1" readingOrder="1"/>
    </xf>
    <xf numFmtId="0" fontId="5" fillId="0" borderId="0" xfId="0" applyFont="1"/>
    <xf numFmtId="0" fontId="1" fillId="2" borderId="11" xfId="0" applyFont="1" applyFill="1" applyBorder="1" applyAlignment="1">
      <alignment horizontal="centerContinuous" vertical="center" wrapText="1" readingOrder="2"/>
    </xf>
    <xf numFmtId="0" fontId="1" fillId="2" borderId="12" xfId="0" applyFont="1" applyFill="1" applyBorder="1" applyAlignment="1">
      <alignment horizontal="centerContinuous" vertical="center" wrapText="1" readingOrder="2"/>
    </xf>
    <xf numFmtId="0" fontId="8" fillId="4" borderId="15" xfId="0" applyFont="1" applyFill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top" textRotation="90" wrapText="1"/>
    </xf>
    <xf numFmtId="164" fontId="5" fillId="0" borderId="16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64" fontId="3" fillId="4" borderId="13" xfId="0" applyNumberFormat="1" applyFont="1" applyFill="1" applyBorder="1" applyAlignment="1">
      <alignment horizontal="center" vertical="center" wrapText="1" readingOrder="1"/>
    </xf>
    <xf numFmtId="164" fontId="0" fillId="0" borderId="13" xfId="0" applyNumberFormat="1" applyBorder="1"/>
    <xf numFmtId="0" fontId="8" fillId="0" borderId="15" xfId="0" applyFont="1" applyBorder="1" applyAlignment="1">
      <alignment horizontal="center" vertical="center" wrapText="1" readingOrder="1"/>
    </xf>
    <xf numFmtId="164" fontId="3" fillId="0" borderId="15" xfId="0" applyNumberFormat="1" applyFont="1" applyBorder="1" applyAlignment="1">
      <alignment horizontal="center" vertical="center" wrapText="1" readingOrder="1"/>
    </xf>
    <xf numFmtId="0" fontId="7" fillId="4" borderId="15" xfId="0" applyFont="1" applyFill="1" applyBorder="1" applyAlignment="1">
      <alignment horizontal="center" vertical="center" wrapText="1" readingOrder="1"/>
    </xf>
    <xf numFmtId="164" fontId="7" fillId="4" borderId="13" xfId="0" applyNumberFormat="1" applyFont="1" applyFill="1" applyBorder="1" applyAlignment="1">
      <alignment horizontal="center" vertical="center" wrapText="1" readingOrder="1"/>
    </xf>
    <xf numFmtId="164" fontId="8" fillId="4" borderId="13" xfId="0" applyNumberFormat="1" applyFont="1" applyFill="1" applyBorder="1" applyAlignment="1">
      <alignment horizontal="center" vertical="center" wrapText="1" readingOrder="1"/>
    </xf>
    <xf numFmtId="0" fontId="5" fillId="4" borderId="20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 wrapText="1"/>
    </xf>
    <xf numFmtId="20" fontId="12" fillId="0" borderId="6" xfId="0" applyNumberFormat="1" applyFont="1" applyBorder="1" applyAlignment="1">
      <alignment horizontal="center" vertical="center"/>
    </xf>
    <xf numFmtId="46" fontId="12" fillId="0" borderId="5" xfId="0" applyNumberFormat="1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 readingOrder="1"/>
    </xf>
    <xf numFmtId="0" fontId="14" fillId="4" borderId="1" xfId="0" applyFont="1" applyFill="1" applyBorder="1" applyAlignment="1">
      <alignment horizontal="center" vertical="center" wrapText="1" readingOrder="1"/>
    </xf>
    <xf numFmtId="0" fontId="12" fillId="4" borderId="4" xfId="0" applyFont="1" applyFill="1" applyBorder="1" applyAlignment="1">
      <alignment horizontal="center" vertical="center" wrapText="1" readingOrder="1"/>
    </xf>
    <xf numFmtId="0" fontId="14" fillId="4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/>
    </xf>
    <xf numFmtId="20" fontId="12" fillId="0" borderId="4" xfId="0" applyNumberFormat="1" applyFont="1" applyBorder="1" applyAlignment="1">
      <alignment horizontal="center" vertical="center"/>
    </xf>
    <xf numFmtId="20" fontId="12" fillId="0" borderId="5" xfId="0" applyNumberFormat="1" applyFont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164" fontId="4" fillId="3" borderId="13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20" fontId="3" fillId="2" borderId="2" xfId="0" applyNumberFormat="1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164" fontId="3" fillId="0" borderId="1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6" fontId="3" fillId="0" borderId="4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/>
    </xf>
    <xf numFmtId="0" fontId="6" fillId="3" borderId="2" xfId="0" applyFont="1" applyFill="1" applyBorder="1" applyAlignment="1">
      <alignment horizontal="centerContinuous"/>
    </xf>
    <xf numFmtId="20" fontId="3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 readingOrder="1"/>
    </xf>
    <xf numFmtId="0" fontId="8" fillId="4" borderId="24" xfId="0" applyFont="1" applyFill="1" applyBorder="1" applyAlignment="1">
      <alignment horizontal="center" vertical="center" wrapText="1" readingOrder="1"/>
    </xf>
    <xf numFmtId="164" fontId="3" fillId="4" borderId="24" xfId="0" applyNumberFormat="1" applyFont="1" applyFill="1" applyBorder="1" applyAlignment="1">
      <alignment horizontal="center" vertical="center" wrapText="1" readingOrder="1"/>
    </xf>
    <xf numFmtId="164" fontId="1" fillId="2" borderId="10" xfId="0" applyNumberFormat="1" applyFont="1" applyFill="1" applyBorder="1" applyAlignment="1">
      <alignment horizontal="centerContinuous" vertical="center" wrapText="1" readingOrder="2"/>
    </xf>
    <xf numFmtId="0" fontId="1" fillId="2" borderId="11" xfId="0" applyFont="1" applyFill="1" applyBorder="1" applyAlignment="1">
      <alignment horizontal="center" vertical="center" readingOrder="2"/>
    </xf>
    <xf numFmtId="0" fontId="6" fillId="3" borderId="14" xfId="0" applyFont="1" applyFill="1" applyBorder="1" applyAlignment="1">
      <alignment horizontal="centerContinuous"/>
    </xf>
    <xf numFmtId="0" fontId="8" fillId="4" borderId="18" xfId="0" applyFont="1" applyFill="1" applyBorder="1" applyAlignment="1">
      <alignment horizontal="center" vertical="center" wrapText="1" readingOrder="1"/>
    </xf>
    <xf numFmtId="0" fontId="2" fillId="2" borderId="14" xfId="0" applyFont="1" applyFill="1" applyBorder="1" applyAlignment="1">
      <alignment horizontal="centerContinuous"/>
    </xf>
    <xf numFmtId="164" fontId="0" fillId="0" borderId="19" xfId="0" applyNumberFormat="1" applyBorder="1"/>
    <xf numFmtId="0" fontId="5" fillId="4" borderId="20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Continuous" vertical="center"/>
    </xf>
    <xf numFmtId="0" fontId="12" fillId="3" borderId="2" xfId="0" applyFont="1" applyFill="1" applyBorder="1" applyAlignment="1">
      <alignment horizontal="centerContinuous" vertical="center" wrapText="1"/>
    </xf>
    <xf numFmtId="20" fontId="13" fillId="3" borderId="2" xfId="0" applyNumberFormat="1" applyFont="1" applyFill="1" applyBorder="1" applyAlignment="1">
      <alignment horizontal="centerContinuous" vertical="center" wrapText="1" readingOrder="2"/>
    </xf>
    <xf numFmtId="20" fontId="12" fillId="3" borderId="2" xfId="0" applyNumberFormat="1" applyFont="1" applyFill="1" applyBorder="1" applyAlignment="1">
      <alignment horizontal="centerContinuous" vertical="center"/>
    </xf>
    <xf numFmtId="46" fontId="12" fillId="3" borderId="2" xfId="0" applyNumberFormat="1" applyFont="1" applyFill="1" applyBorder="1" applyAlignment="1">
      <alignment horizontal="centerContinuous" vertical="center" wrapText="1"/>
    </xf>
    <xf numFmtId="0" fontId="16" fillId="3" borderId="2" xfId="0" applyFont="1" applyFill="1" applyBorder="1" applyAlignment="1">
      <alignment horizontal="centerContinuous"/>
    </xf>
    <xf numFmtId="0" fontId="5" fillId="4" borderId="0" xfId="0" applyFont="1" applyFill="1" applyAlignment="1">
      <alignment horizontal="centerContinuous"/>
    </xf>
    <xf numFmtId="164" fontId="2" fillId="4" borderId="0" xfId="0" applyNumberFormat="1" applyFont="1" applyFill="1" applyAlignment="1">
      <alignment horizontal="centerContinuous"/>
    </xf>
    <xf numFmtId="0" fontId="2" fillId="4" borderId="0" xfId="0" applyFont="1" applyFill="1" applyAlignment="1">
      <alignment horizontal="centerContinuous" wrapText="1"/>
    </xf>
    <xf numFmtId="0" fontId="3" fillId="4" borderId="0" xfId="0" applyFont="1" applyFill="1" applyAlignment="1">
      <alignment horizontal="centerContinuous" vertical="center" wrapText="1" readingOrder="2"/>
    </xf>
    <xf numFmtId="0" fontId="2" fillId="4" borderId="0" xfId="0" applyFont="1" applyFill="1" applyAlignment="1">
      <alignment horizontal="centerContinuous"/>
    </xf>
    <xf numFmtId="0" fontId="13" fillId="2" borderId="2" xfId="0" applyFont="1" applyFill="1" applyBorder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 wrapText="1"/>
    </xf>
    <xf numFmtId="20" fontId="12" fillId="2" borderId="2" xfId="0" applyNumberFormat="1" applyFont="1" applyFill="1" applyBorder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/>
    </xf>
    <xf numFmtId="46" fontId="12" fillId="2" borderId="2" xfId="0" applyNumberFormat="1" applyFont="1" applyFill="1" applyBorder="1" applyAlignment="1">
      <alignment horizontal="centerContinuous" vertical="center" wrapText="1"/>
    </xf>
    <xf numFmtId="0" fontId="16" fillId="2" borderId="2" xfId="0" applyFont="1" applyFill="1" applyBorder="1" applyAlignment="1">
      <alignment horizontal="centerContinuous"/>
    </xf>
    <xf numFmtId="0" fontId="15" fillId="4" borderId="1" xfId="0" applyFont="1" applyFill="1" applyBorder="1" applyAlignment="1">
      <alignment horizontal="center" vertical="center" wrapText="1" readingOrder="1"/>
    </xf>
    <xf numFmtId="0" fontId="1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top" textRotation="90" wrapText="1"/>
    </xf>
    <xf numFmtId="0" fontId="13" fillId="0" borderId="5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46" fontId="12" fillId="0" borderId="9" xfId="0" applyNumberFormat="1" applyFont="1" applyBorder="1" applyAlignment="1">
      <alignment horizontal="center" vertical="center" wrapText="1"/>
    </xf>
    <xf numFmtId="46" fontId="13" fillId="0" borderId="5" xfId="0" applyNumberFormat="1" applyFont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/>
    </xf>
    <xf numFmtId="0" fontId="13" fillId="4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 wrapText="1" readingOrder="1"/>
    </xf>
    <xf numFmtId="0" fontId="13" fillId="4" borderId="2" xfId="0" applyFont="1" applyFill="1" applyBorder="1" applyAlignment="1">
      <alignment vertical="center" wrapText="1"/>
    </xf>
    <xf numFmtId="0" fontId="20" fillId="0" borderId="2" xfId="0" applyFont="1" applyBorder="1"/>
    <xf numFmtId="0" fontId="13" fillId="4" borderId="2" xfId="0" applyFont="1" applyFill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Continuous"/>
    </xf>
    <xf numFmtId="164" fontId="12" fillId="0" borderId="25" xfId="0" applyNumberFormat="1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 readingOrder="1"/>
    </xf>
    <xf numFmtId="0" fontId="12" fillId="4" borderId="15" xfId="0" applyFont="1" applyFill="1" applyBorder="1" applyAlignment="1">
      <alignment horizontal="center" vertical="center" wrapText="1" readingOrder="1"/>
    </xf>
    <xf numFmtId="164" fontId="12" fillId="0" borderId="16" xfId="0" applyNumberFormat="1" applyFont="1" applyBorder="1" applyAlignment="1">
      <alignment horizontal="center" vertical="center"/>
    </xf>
    <xf numFmtId="0" fontId="16" fillId="2" borderId="14" xfId="0" applyFont="1" applyFill="1" applyBorder="1" applyAlignment="1">
      <alignment horizontal="centerContinuous"/>
    </xf>
    <xf numFmtId="164" fontId="12" fillId="0" borderId="17" xfId="0" applyNumberFormat="1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 textRotation="90" wrapText="1"/>
    </xf>
    <xf numFmtId="0" fontId="13" fillId="0" borderId="18" xfId="0" applyFont="1" applyBorder="1" applyAlignment="1">
      <alignment horizontal="center" vertical="top" textRotation="90" wrapText="1"/>
    </xf>
    <xf numFmtId="164" fontId="13" fillId="0" borderId="16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wrapText="1"/>
    </xf>
    <xf numFmtId="164" fontId="12" fillId="4" borderId="13" xfId="0" applyNumberFormat="1" applyFont="1" applyFill="1" applyBorder="1" applyAlignment="1">
      <alignment horizontal="center" vertical="center" wrapText="1" readingOrder="1"/>
    </xf>
    <xf numFmtId="164" fontId="18" fillId="0" borderId="13" xfId="0" applyNumberFormat="1" applyFont="1" applyBorder="1"/>
    <xf numFmtId="164" fontId="5" fillId="4" borderId="28" xfId="0" applyNumberFormat="1" applyFont="1" applyFill="1" applyBorder="1" applyAlignment="1">
      <alignment horizontal="centerContinuous"/>
    </xf>
    <xf numFmtId="0" fontId="5" fillId="4" borderId="29" xfId="0" applyFont="1" applyFill="1" applyBorder="1"/>
    <xf numFmtId="164" fontId="5" fillId="0" borderId="28" xfId="0" applyNumberFormat="1" applyFont="1" applyBorder="1"/>
    <xf numFmtId="0" fontId="5" fillId="0" borderId="29" xfId="0" applyFont="1" applyBorder="1"/>
    <xf numFmtId="164" fontId="5" fillId="0" borderId="30" xfId="0" applyNumberFormat="1" applyFont="1" applyBorder="1"/>
    <xf numFmtId="0" fontId="5" fillId="0" borderId="31" xfId="0" applyFont="1" applyBorder="1"/>
    <xf numFmtId="0" fontId="5" fillId="0" borderId="31" xfId="0" applyFont="1" applyBorder="1" applyAlignment="1">
      <alignment wrapText="1"/>
    </xf>
    <xf numFmtId="0" fontId="5" fillId="0" borderId="32" xfId="0" applyFont="1" applyBorder="1"/>
    <xf numFmtId="164" fontId="3" fillId="2" borderId="13" xfId="0" applyNumberFormat="1" applyFont="1" applyFill="1" applyBorder="1" applyAlignment="1">
      <alignment horizontal="centerContinuous" vertical="center"/>
    </xf>
    <xf numFmtId="0" fontId="5" fillId="4" borderId="8" xfId="0" applyFont="1" applyFill="1" applyBorder="1"/>
    <xf numFmtId="0" fontId="5" fillId="4" borderId="8" xfId="0" applyFont="1" applyFill="1" applyBorder="1" applyAlignment="1">
      <alignment wrapText="1"/>
    </xf>
    <xf numFmtId="164" fontId="12" fillId="3" borderId="13" xfId="0" applyNumberFormat="1" applyFont="1" applyFill="1" applyBorder="1" applyAlignment="1">
      <alignment horizontal="centerContinuous" vertical="center"/>
    </xf>
    <xf numFmtId="164" fontId="5" fillId="4" borderId="26" xfId="0" applyNumberFormat="1" applyFont="1" applyFill="1" applyBorder="1"/>
    <xf numFmtId="0" fontId="5" fillId="4" borderId="27" xfId="0" applyFont="1" applyFill="1" applyBorder="1"/>
    <xf numFmtId="0" fontId="5" fillId="4" borderId="0" xfId="0" applyFont="1" applyFill="1" applyAlignment="1">
      <alignment horizontal="centerContinuous" wrapText="1"/>
    </xf>
    <xf numFmtId="0" fontId="5" fillId="4" borderId="0" xfId="0" applyFont="1" applyFill="1"/>
    <xf numFmtId="0" fontId="5" fillId="4" borderId="0" xfId="0" applyFont="1" applyFill="1" applyAlignment="1">
      <alignment horizontal="centerContinuous" vertical="center" wrapText="1" readingOrder="2"/>
    </xf>
    <xf numFmtId="0" fontId="5" fillId="0" borderId="0" xfId="0" applyFont="1" applyAlignment="1">
      <alignment wrapText="1"/>
    </xf>
    <xf numFmtId="0" fontId="21" fillId="2" borderId="10" xfId="0" applyFont="1" applyFill="1" applyBorder="1" applyAlignment="1">
      <alignment horizontal="centerContinuous" vertical="center" wrapText="1" readingOrder="2"/>
    </xf>
    <xf numFmtId="0" fontId="21" fillId="2" borderId="11" xfId="0" applyFont="1" applyFill="1" applyBorder="1" applyAlignment="1">
      <alignment horizontal="centerContinuous" vertical="center" wrapText="1" readingOrder="2"/>
    </xf>
    <xf numFmtId="0" fontId="21" fillId="2" borderId="12" xfId="0" applyFont="1" applyFill="1" applyBorder="1" applyAlignment="1">
      <alignment horizontal="centerContinuous" vertical="center" wrapText="1" readingOrder="2"/>
    </xf>
    <xf numFmtId="164" fontId="12" fillId="2" borderId="13" xfId="0" applyNumberFormat="1" applyFont="1" applyFill="1" applyBorder="1" applyAlignment="1">
      <alignment horizontal="centerContinuous" vertical="center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0" fontId="11" fillId="4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7.%20SOE/SOE%20Sub%20Committee%20Haaziree%20format%2020th%20Majlis-FINAL.xlsx" TargetMode="External"/><Relationship Id="rId2" Type="http://schemas.openxmlformats.org/officeDocument/2006/relationships/externalLinkPath" Target="file:///Y:\20th%20MAJLIS%20DOCS\3.%20HAAZIREE\17.%20SOE\SOE%20Sub%20Committee%20Haaziree%20format%2020th%20Majlis-FINAL.xlsx" TargetMode="External"/><Relationship Id="rId1" Type="http://schemas.openxmlformats.org/officeDocument/2006/relationships/externalLinkPath" Target="/20th%20MAJLIS%20DOCS/3.%20HAAZIREE/17.%20SOE/SOE%20Sub%20Committee%20Haaziree%20format%2020th%20Majlis-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aaziry"/>
      <sheetName val="Print-sub 1"/>
      <sheetName val="Print-sub 2"/>
      <sheetName val="Print-sub 3"/>
      <sheetName val="Print-sub 4"/>
      <sheetName val="Print-sub 5"/>
      <sheetName val="Print-sub 6"/>
      <sheetName val="Print-sub 7"/>
      <sheetName val="Print-sub 8"/>
      <sheetName val="List of Comitys n Abbreviation"/>
      <sheetName val="MP List n 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>
            <v>1</v>
          </cell>
          <cell r="B2" t="str">
            <v>ހުޅުމާލެ އުތުރު ދާއިރާގެ މެންބަރު ޙުސައިން ޝަރީފު</v>
          </cell>
        </row>
        <row r="3">
          <cell r="A3">
            <v>2</v>
          </cell>
          <cell r="B3" t="str">
            <v>ހުޅުމާލެ މެދު ދާއިރާގެ މެންބަރު ޢަބްދުﷲ ޝަޛީމް</v>
          </cell>
        </row>
        <row r="4">
          <cell r="A4">
            <v>3</v>
          </cell>
          <cell r="B4" t="str">
            <v>ހުޅުމާލެ ދެކުނު ދާއިރާގެ މެންބަރު ޑރ. އަޙްމަދު ޝަމްހީދު</v>
          </cell>
        </row>
        <row r="5">
          <cell r="A5">
            <v>4</v>
          </cell>
          <cell r="B5" t="str">
            <v>ހެންވޭރު އުތުރު ދާއިރާގެ މެންބަރު އަޙްމަދު އައިފާން</v>
          </cell>
        </row>
        <row r="6">
          <cell r="A6">
            <v>5</v>
          </cell>
          <cell r="B6" t="str">
            <v>މެދުހެންވޭރު ދާއިރާގެ މެންބަރު ޙުސައިން ނާޞިޙް</v>
          </cell>
        </row>
        <row r="7">
          <cell r="A7">
            <v>6</v>
          </cell>
          <cell r="B7" t="str">
            <v>ހެންވޭރު ދެކުނު ދާއިރާގެ މެންބަރު ޙުސައިން އިމްރާން ލަޠީފް</v>
          </cell>
        </row>
        <row r="8">
          <cell r="A8">
            <v>7</v>
          </cell>
          <cell r="B8" t="str">
            <v>ހެންވޭރު ހުޅަނގު ދާއިރާގެ މެންބަރު ޢަލީ އިބްރާހީމް</v>
          </cell>
        </row>
        <row r="9">
          <cell r="A9">
            <v>8</v>
          </cell>
          <cell r="B9" t="str">
            <v>ގަލޮޅު އުތުރު ދާއިރާގެ މެންބަރު މުޙައްމަދު އިބްރާހީމް</v>
          </cell>
        </row>
        <row r="10">
          <cell r="A10">
            <v>9</v>
          </cell>
          <cell r="B10" t="str">
            <v>ގަލޮޅު ދެކުނު ދާއިރާގެ މެންބަރު މީކާއީލު އަޙްމަދު ނަސީމް</v>
          </cell>
        </row>
        <row r="11">
          <cell r="A11">
            <v>10</v>
          </cell>
          <cell r="B11" t="str">
            <v>މައްޗަންގޮޅި އުތުރު ދާއިރާގެ މެންބަރު އިބްރާހީމް މުޙައްމަދު</v>
          </cell>
        </row>
        <row r="12">
          <cell r="A12">
            <v>11</v>
          </cell>
          <cell r="B12" t="str">
            <v>މައްޗަންގޮޅި މެދު ދާއިރާގެ މެންބަރު އަޙްމަދު ޟަމީރު</v>
          </cell>
        </row>
        <row r="13">
          <cell r="A13">
            <v>12</v>
          </cell>
          <cell r="B13" t="str">
            <v>މައްޗަންގޮޅި ދެކުނު ދާއިރާގެ މެންބަރު މުޞްޠަފާ ޙުސައިން</v>
          </cell>
        </row>
        <row r="14">
          <cell r="A14">
            <v>13</v>
          </cell>
          <cell r="B14" t="str">
            <v>މާފަންނު އުތުރު ދާއިރާގެ މެންބަރު މުޙައްމަދު ނާޡިމް</v>
          </cell>
        </row>
        <row r="15">
          <cell r="A15">
            <v>14</v>
          </cell>
          <cell r="B15" t="str">
            <v>މާފަންނު މެދު ދާއިރާގެ މެންބަރު އަސްމާ ރަޝީދު</v>
          </cell>
        </row>
        <row r="16">
          <cell r="A16">
            <v>15</v>
          </cell>
          <cell r="B16" t="str">
            <v>މާފަންނު ދެކުނު ދާއިރާގެ މެންބަރު ޢަބްދުﷲ ރިފާޢު</v>
          </cell>
        </row>
        <row r="17">
          <cell r="A17">
            <v>16</v>
          </cell>
          <cell r="B17" t="str">
            <v>މާފަންނު ހުޅަނގު ދާއިރާގެ މެންބަރު މުޙައްމަދު މުޞްޠަފާ އިބްރާހީމް</v>
          </cell>
        </row>
        <row r="18">
          <cell r="A18">
            <v>17</v>
          </cell>
          <cell r="B18" t="str">
            <v>ވިލިމާލެ ދާއިރާގެ މެންބަރު މުޙައްމަދު އިސްމާޢީލް</v>
          </cell>
        </row>
        <row r="19">
          <cell r="A19">
            <v>18</v>
          </cell>
          <cell r="B19" t="str">
            <v>ހޯރަފުށި ދާއިރާގެ މެންބަރު ޢަލީ މޫސާ</v>
          </cell>
        </row>
        <row r="20">
          <cell r="A20">
            <v>19</v>
          </cell>
          <cell r="B20" t="str">
            <v>އިހަވަންދޫ ދާއިރާގެ މެންބަރު އަޙްމަދު ނަޞީރު</v>
          </cell>
        </row>
        <row r="21">
          <cell r="A21">
            <v>20</v>
          </cell>
          <cell r="B21" t="str">
            <v>ބާރަށު ދާއިރާގެ މެންބަރު އިބްރާހީމް ޝުޖާޢު</v>
          </cell>
        </row>
        <row r="22">
          <cell r="A22">
            <v>21</v>
          </cell>
          <cell r="B22" t="str">
            <v>ދިއްދޫ ދާއިރާގެ މެންބަރު ޢަބްދުއްލަޠީފް މުޙައްމަދު</v>
          </cell>
        </row>
        <row r="23">
          <cell r="A23">
            <v>22</v>
          </cell>
          <cell r="B23" t="str">
            <v>ކެލާ ދާއިރާގެ މެންބަރު ޢަބްދުﷲ ޝަރީފް</v>
          </cell>
        </row>
        <row r="24">
          <cell r="A24">
            <v>23</v>
          </cell>
          <cell r="B24" t="str">
            <v>ހަނިމާދޫ ދާއިރާގެ މެންބަރު ޢަބްދުލްޣަފޫރު މޫސާ</v>
          </cell>
        </row>
        <row r="25">
          <cell r="A25">
            <v>24</v>
          </cell>
          <cell r="B25" t="str">
            <v>ނޮޅިވަރަމް ދާއިރާގެ މެންބަރު މުޙައްމަދު ރަޝީދު</v>
          </cell>
        </row>
        <row r="26">
          <cell r="A26">
            <v>25</v>
          </cell>
          <cell r="B26" t="str">
            <v>ވައިކަރަދޫ ދާއިރާގެ މެންބަރު ޙުސައިން ޒިޔާދު</v>
          </cell>
        </row>
        <row r="27">
          <cell r="A27">
            <v>26</v>
          </cell>
          <cell r="B27" t="str">
            <v>ކުޅުދުއްފުށި އުތުރު ދާއިރާގެ މެންބަރު މުޙައްމަދު ދާއޫދު</v>
          </cell>
        </row>
        <row r="28">
          <cell r="A28">
            <v>27</v>
          </cell>
          <cell r="B28" t="str">
            <v>ކުޅުދުއްފުށި ދެކުނު ދާއިރާގެ މެންބަރު ފަރުޙަތު މުޙައްމަދު</v>
          </cell>
        </row>
        <row r="29">
          <cell r="A29">
            <v>28</v>
          </cell>
          <cell r="B29" t="str">
            <v>މަކުނުދޫ ދާއިރާގެ މެންބަރު އާދަމް ޝަފީޤު</v>
          </cell>
        </row>
        <row r="30">
          <cell r="A30">
            <v>29</v>
          </cell>
          <cell r="B30" t="str">
            <v>ކަނޑިތީމު ދާއިރާގެ މެންބަރު އަމީން ފައިޞަލް</v>
          </cell>
        </row>
        <row r="31">
          <cell r="A31">
            <v>30</v>
          </cell>
          <cell r="B31" t="str">
            <v>މިލަންދޫ ދާއިރާގެ މެންބަރު ޙަސަން މުފީދު ޢަބްދުލްޤާދިރު</v>
          </cell>
        </row>
        <row r="32">
          <cell r="A32">
            <v>31</v>
          </cell>
          <cell r="B32" t="str">
            <v>ކޮމަންޑޫ ދާއިރާގެ މެންބަރު މުޙައްމަދު އިބްރާހީމް</v>
          </cell>
        </row>
        <row r="33">
          <cell r="A33">
            <v>32</v>
          </cell>
          <cell r="B33" t="str">
            <v>ފުނަދޫ ދާއިރާގެ މެންބަރު މުޙައްމަދު މަމްދޫޙް</v>
          </cell>
        </row>
        <row r="34">
          <cell r="A34">
            <v>33</v>
          </cell>
          <cell r="B34" t="str">
            <v>ކެނދިކުޅުދޫ ދާއިރާގެ މެންބަރު މުޙައްމަދު ޢަފޫ ޙާމިދު</v>
          </cell>
        </row>
        <row r="35">
          <cell r="A35">
            <v>34</v>
          </cell>
          <cell r="B35" t="str">
            <v>މަނަދޫ ދާއިރާގެ މެންބަރު ޙުސްނީ މުބާރިކް</v>
          </cell>
        </row>
        <row r="36">
          <cell r="A36">
            <v>35</v>
          </cell>
          <cell r="B36" t="str">
            <v>ވެލިދޫ ދާއިރާގެ މެންބަރު މުޙައްމަދު ޢައްބާސް</v>
          </cell>
        </row>
        <row r="37">
          <cell r="A37">
            <v>36</v>
          </cell>
          <cell r="B37" t="str">
            <v>ހޮޅުދޫ ދާއިރާގެ މެންބަރު ޢަބްދުއްސައްތާރު މުޙައްމަދު</v>
          </cell>
        </row>
        <row r="38">
          <cell r="A38">
            <v>37</v>
          </cell>
          <cell r="B38" t="str">
            <v>އަލިފުށި ދާއިރާގެ މެންބަރު ޢަބްދުއްލަޠީފް ޢަބްދުއްރަޙްމާނު</v>
          </cell>
        </row>
        <row r="39">
          <cell r="A39">
            <v>38</v>
          </cell>
          <cell r="B39" t="str">
            <v>އުނގޫފާރު ދާއިރާގެ މެންބަރު އިބްރާހީމް ޝިފާޒް</v>
          </cell>
        </row>
        <row r="40">
          <cell r="A40">
            <v>39</v>
          </cell>
          <cell r="B40" t="str">
            <v>ދުވާފަރު ދާއިރާގެ މެންބަރު މުޙައްމަދު ޢަލީ</v>
          </cell>
        </row>
        <row r="41">
          <cell r="A41">
            <v>40</v>
          </cell>
          <cell r="B41" t="str">
            <v>އިނގުރައިދޫ ދާއިރާގެ މެންބަރު އިބްރާހީމް ފަލާޙް</v>
          </cell>
        </row>
        <row r="42">
          <cell r="A42">
            <v>41</v>
          </cell>
          <cell r="B42" t="str">
            <v>މަޑުއްވަރި ދާއިރާގެ މެންބަރު އަޙްމަދު ޒާހިރު</v>
          </cell>
        </row>
        <row r="43">
          <cell r="A43">
            <v>42</v>
          </cell>
          <cell r="B43" t="str">
            <v>ތުޅާދޫ ދާއިރާގެ މެންބަރު ޢަބްދުލްޙަންނާން އަބޫބަކުރު</v>
          </cell>
        </row>
        <row r="44">
          <cell r="A44">
            <v>43</v>
          </cell>
          <cell r="B44" t="str">
            <v>އޭދަފުށި ދާއިރާގެ މެންބަރު އަޙްމަދު ސަލީމް</v>
          </cell>
        </row>
        <row r="45">
          <cell r="A45">
            <v>44</v>
          </cell>
          <cell r="B45" t="str">
            <v>ކެންދޫ ދާއިރާގެ މެންބަރު މަޢުރޫފް ޛާކިރު</v>
          </cell>
        </row>
        <row r="46">
          <cell r="A46">
            <v>45</v>
          </cell>
          <cell r="B46" t="str">
            <v>ހިތާދޫ ދާއިރާގެ މެންބަރު މުޙައްމަދު ސިރުހާން</v>
          </cell>
        </row>
        <row r="47">
          <cell r="A47">
            <v>46</v>
          </cell>
          <cell r="B47" t="str">
            <v>ހިންނަވަރު ދާއިރާގެ މެންބަރު މުޙައްމަދު ޢަބްދުއްރަޙްމާން</v>
          </cell>
        </row>
        <row r="48">
          <cell r="A48">
            <v>47</v>
          </cell>
          <cell r="B48" t="str">
            <v>ނައިފަރު ދާއިރާގެ މެންބަރު ޔާސީން ޢަބްދުﷲ</v>
          </cell>
        </row>
        <row r="49">
          <cell r="A49">
            <v>48</v>
          </cell>
          <cell r="B49" t="str">
            <v>ކުރެންދޫ ދާއިރާގެ މެންބަރު މުޙައްމަދު ޝާމިން ޙަބީބު</v>
          </cell>
        </row>
        <row r="50">
          <cell r="A50">
            <v>49</v>
          </cell>
          <cell r="B50" t="str">
            <v>ކާށިދޫ ދާއިރާގެ މެންބަރު މުންތަޡިމް އިބްރާހީމް</v>
          </cell>
        </row>
        <row r="51">
          <cell r="A51">
            <v>50</v>
          </cell>
          <cell r="B51" t="str">
            <v>ތުލުސްދޫ ދާއިރާގެ މެންބަރު އިބްރާހީމް ނަސީމް</v>
          </cell>
        </row>
        <row r="52">
          <cell r="A52">
            <v>51</v>
          </cell>
          <cell r="B52" t="str">
            <v>މާފުށި ދާއިރާގެ މެންބަރު ޙުސައިން ރިޟާ އާދަމް</v>
          </cell>
        </row>
        <row r="53">
          <cell r="A53">
            <v>52</v>
          </cell>
          <cell r="B53" t="str">
            <v>ހުރާ ދާއިރާގެ މެންބަރު ޑރ. އަނާރާ ނަޢީމް</v>
          </cell>
        </row>
        <row r="54">
          <cell r="A54">
            <v>53</v>
          </cell>
          <cell r="B54" t="str">
            <v>މަތިވެރި ދާއިރާގެ މެންބަރު ޙަސަން ޒަރީރު</v>
          </cell>
        </row>
        <row r="55">
          <cell r="A55">
            <v>54</v>
          </cell>
          <cell r="B55" t="str">
            <v>ތޮއްޑޫ ދާއިރާގެ މެންބަރު ޙުސައިން ސަމީރު</v>
          </cell>
        </row>
        <row r="56">
          <cell r="A56">
            <v>55</v>
          </cell>
          <cell r="B56" t="str">
            <v>މާމިގިލި ދާއިރާގެ މެންބަރު ޤާސިމް އިބްރާހީމް</v>
          </cell>
        </row>
        <row r="57">
          <cell r="A57">
            <v>56</v>
          </cell>
          <cell r="B57" t="str">
            <v>މަހިބަދޫ ދާއިރާގެ މެންބަރު އަޙްމަދު ޠާރިޤް</v>
          </cell>
        </row>
        <row r="58">
          <cell r="A58">
            <v>57</v>
          </cell>
          <cell r="B58" t="str">
            <v>ދަނގެތި ދާއިރާގެ މެންބަރު ޢަބްދުﷲ ރަޝީދު</v>
          </cell>
        </row>
        <row r="59">
          <cell r="A59">
            <v>58</v>
          </cell>
          <cell r="B59" t="str">
            <v>ފެލިދޫ ދާއިރާގެ މެންބަރު އާދަމް ޒާހިރު</v>
          </cell>
        </row>
        <row r="60">
          <cell r="A60">
            <v>59</v>
          </cell>
          <cell r="B60" t="str">
            <v>ކެޔޮދޫ ދާއިރާގެ މެންބަރު މުޙައްމަދު ނިއުޝާދު</v>
          </cell>
        </row>
        <row r="61">
          <cell r="A61">
            <v>60</v>
          </cell>
          <cell r="B61" t="str">
            <v>ދިއްގަރު ދާއިރާގެ މެންބަރު އަޙްމަދު ނާޡިމް</v>
          </cell>
        </row>
        <row r="62">
          <cell r="A62">
            <v>61</v>
          </cell>
          <cell r="B62" t="str">
            <v>މުލަކު ދާއިރާގެ މެންބަރު އިބްރާހީމް ނައުފަލް</v>
          </cell>
        </row>
        <row r="63">
          <cell r="A63">
            <v>62</v>
          </cell>
          <cell r="B63" t="str">
            <v>ބިލެތްދޫ ދާއިރާގެ މެންބަރު އަޙްމަދު އަސްލަމް</v>
          </cell>
        </row>
        <row r="64">
          <cell r="A64">
            <v>63</v>
          </cell>
          <cell r="B64" t="str">
            <v>ނިލަންދޫ ދާއިރާގެ މެންބަރު ފާޠިމަތު ސަޢުދާ</v>
          </cell>
        </row>
        <row r="65">
          <cell r="A65">
            <v>64</v>
          </cell>
          <cell r="B65" t="str">
            <v>މީދޫ ދާއިރާގެ މެންބަރު އަޙްމަދު ސިޔާމް މުޙައްމަދު</v>
          </cell>
        </row>
        <row r="66">
          <cell r="A66">
            <v>65</v>
          </cell>
          <cell r="B66" t="str">
            <v>ކުޑަހުވަދޫ ދާއިރާގެ މެންބަރު ޙުސައިން ޙަމީދު</v>
          </cell>
        </row>
        <row r="67">
          <cell r="A67">
            <v>66</v>
          </cell>
          <cell r="B67" t="str">
            <v>ވިލުފުށި ދާއިރާގެ މެންބަރު ޙަސަން ވަޙީދު</v>
          </cell>
        </row>
        <row r="68">
          <cell r="A68">
            <v>67</v>
          </cell>
          <cell r="B68" t="str">
            <v>ތިމަރަފުށި ދާއިރާގެ މެންބަރު އަޙްމަދު ރިޔާޟް</v>
          </cell>
        </row>
        <row r="69">
          <cell r="A69">
            <v>68</v>
          </cell>
          <cell r="B69" t="str">
            <v>ކިނބިދޫ ދާއިރާގެ މެންބަރު ޢަލީ އަޝްރަޤް</v>
          </cell>
        </row>
        <row r="70">
          <cell r="A70">
            <v>69</v>
          </cell>
          <cell r="B70" t="str">
            <v>ގުރައިދޫ ދާއިރާގެ މެންބަރު ހަނާން މުޙައްމަދު ރަޝީދު</v>
          </cell>
        </row>
        <row r="71">
          <cell r="A71">
            <v>70</v>
          </cell>
          <cell r="B71" t="str">
            <v>އިސްދޫ ދާއިރާގެ މެންބަރު އިސްމާޢީލް ޝަފީޢު</v>
          </cell>
        </row>
        <row r="72">
          <cell r="A72">
            <v>71</v>
          </cell>
          <cell r="B72" t="str">
            <v>ގަމު ދާއިރާގެ މެންބަރު ޔޫސުފް ނަޝީދު</v>
          </cell>
        </row>
        <row r="73">
          <cell r="A73">
            <v>72</v>
          </cell>
          <cell r="B73" t="str">
            <v>ފޮނަދޫ ދާއިރާގެ މެންބަރު ޢަބްދުއްރަޙީމް ޢަބްދުﷲ</v>
          </cell>
        </row>
        <row r="74">
          <cell r="A74">
            <v>73</v>
          </cell>
          <cell r="B74" t="str">
            <v>މާވަށު ދާއިރާގެ މެންބަރު އަޙްމަދު ޝާކިރު</v>
          </cell>
        </row>
        <row r="75">
          <cell r="A75">
            <v>74</v>
          </cell>
          <cell r="B75" t="str">
            <v>ވިލިނގިލި ދާއިރާގެ މެންބަރު ޢާޒިމް ޢަބްދުލްޢަޒީޒް</v>
          </cell>
        </row>
        <row r="76">
          <cell r="A76">
            <v>75</v>
          </cell>
          <cell r="B76" t="str">
            <v>ދާންދޫ ދާއިރާގެ މެންބަރު މުޙައްމަދު ފަޟީލް</v>
          </cell>
        </row>
        <row r="77">
          <cell r="A77">
            <v>76</v>
          </cell>
          <cell r="B77" t="str">
            <v>ގެމަނަފުށި ދާއިރާގެ މެންބަރު އަސަދުﷲ ޝިހާބް</v>
          </cell>
        </row>
        <row r="78">
          <cell r="A78">
            <v>77</v>
          </cell>
          <cell r="B78" t="str">
            <v xml:space="preserve">ކޮލަމާފުށި ދާއިރާގެ މެންބަރު އިބްރާހީމްދީދީ </v>
          </cell>
        </row>
        <row r="79">
          <cell r="A79">
            <v>78</v>
          </cell>
          <cell r="B79" t="str">
            <v>ތިނަދޫ އުތުރު ދާއިރާގެ މެންބަރު ސަޢުދުﷲ ޙިލްމީ</v>
          </cell>
        </row>
        <row r="80">
          <cell r="A80">
            <v>79</v>
          </cell>
          <cell r="B80" t="str">
            <v>ތިނަދޫ ދެކުނު ދާއިރާގެ މެންބަރު މުޙައްމަދު އަލްސަން އަޙްމަދު</v>
          </cell>
        </row>
        <row r="81">
          <cell r="A81">
            <v>80</v>
          </cell>
          <cell r="B81" t="str">
            <v>މަޑަވެލި ދާއިރާގެ މެންބަރު މުޙައްމަދު ޝަމީޒް</v>
          </cell>
        </row>
        <row r="82">
          <cell r="A82">
            <v>81</v>
          </cell>
          <cell r="B82" t="str">
            <v>ފަރެސްމާތޮޑާ ދާއިރާގެ މެންބަރު އަޝްރަފް ރަޝީދު</v>
          </cell>
        </row>
        <row r="83">
          <cell r="A83">
            <v>82</v>
          </cell>
          <cell r="B83" t="str">
            <v>ގައްދޫ ދާއިރާގެ މެންބަރު މުޙައްމަދު ޢަލީ</v>
          </cell>
        </row>
        <row r="84">
          <cell r="A84">
            <v>83</v>
          </cell>
          <cell r="B84" t="str">
            <v>ފުވައްމުލަކު އުތުރު ދާއިރާގެ މެންބަރު ޙަމަދު ޢަބްދުﷲ</v>
          </cell>
        </row>
        <row r="85">
          <cell r="A85">
            <v>84</v>
          </cell>
          <cell r="B85" t="str">
            <v>ފުވައްމުލަކު މެދު ދާއިރާގެ މެންބަރު ޢަލީ ފަޒާދު</v>
          </cell>
        </row>
        <row r="86">
          <cell r="A86">
            <v>85</v>
          </cell>
          <cell r="B86" t="str">
            <v>ފުވައްމުލަކު ދެކުނު ދާއިރާގެ މެންބަރު އިބްރާހީމް ޙުސައިން</v>
          </cell>
        </row>
        <row r="87">
          <cell r="A87">
            <v>86</v>
          </cell>
          <cell r="B87" t="str">
            <v>ހުޅުދޫ ދާއިރާގެ މެންބަރު މުޙައްމަދު ޝާހިދު</v>
          </cell>
        </row>
        <row r="88">
          <cell r="A88">
            <v>87</v>
          </cell>
          <cell r="B88" t="str">
            <v>ފޭދޫ އުތުރު ދާއިރާގެ މެންބަރު އިސްމާޢީލް ނިޒާރު</v>
          </cell>
        </row>
        <row r="89">
          <cell r="A89">
            <v>88</v>
          </cell>
          <cell r="B89" t="str">
            <v xml:space="preserve">ފޭދޫ ދެކުނު ދާއިރާގެ މެންބަރު އިބްރާހީމްދީދީ </v>
          </cell>
        </row>
        <row r="90">
          <cell r="A90">
            <v>89</v>
          </cell>
          <cell r="B90" t="str">
            <v xml:space="preserve">މަރަދޫ ދާއިރާގެ މެންބަރު އަޙްމަދުދީދީ </v>
          </cell>
        </row>
        <row r="91">
          <cell r="A91">
            <v>90</v>
          </cell>
          <cell r="B91" t="str">
            <v>ހިތަދޫ އުތުރު ދާއިރާގެ މެންބަރު މުޙައްމަދު ސިނާން</v>
          </cell>
        </row>
        <row r="92">
          <cell r="A92">
            <v>91</v>
          </cell>
          <cell r="B92" t="str">
            <v>ހިތަދޫ މެދު ދާއިރާގެ މެންބަރު އަޙްމަދު އަޒާން މަރުޒޫޤު</v>
          </cell>
        </row>
        <row r="93">
          <cell r="A93">
            <v>92</v>
          </cell>
          <cell r="B93" t="str">
            <v>ހިތަދޫ ދެކުނު ދާއިރާގެ މެންބަރު އިބްރާހީމް ނާޒިލް</v>
          </cell>
        </row>
        <row r="94">
          <cell r="A94">
            <v>93</v>
          </cell>
          <cell r="B94" t="str">
            <v xml:space="preserve">އައްޑޫމީދޫ ދާއިރާގެ މެންބަރު ޢަބްދުއްރަޙްމާން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70"/>
  <sheetViews>
    <sheetView topLeftCell="A61" zoomScale="120" zoomScaleNormal="120" workbookViewId="0">
      <selection activeCell="B2" sqref="B2:S67"/>
    </sheetView>
  </sheetViews>
  <sheetFormatPr defaultColWidth="9.140625" defaultRowHeight="15.75" x14ac:dyDescent="0.25"/>
  <cols>
    <col min="1" max="1" width="9.140625" style="1"/>
    <col min="2" max="2" width="14.5703125" style="31" customWidth="1"/>
    <col min="3" max="3" width="15.140625" style="32" customWidth="1"/>
    <col min="4" max="5" width="9.140625" style="1"/>
    <col min="6" max="6" width="11" style="1" customWidth="1"/>
    <col min="7" max="13" width="9" style="1" customWidth="1"/>
    <col min="14" max="19" width="9.140625" style="1"/>
    <col min="20" max="20" width="4.42578125" style="1" customWidth="1"/>
    <col min="21" max="16384" width="9.140625" style="1"/>
  </cols>
  <sheetData>
    <row r="1" spans="2:19" ht="16.5" thickBot="1" x14ac:dyDescent="0.3"/>
    <row r="2" spans="2:19" ht="21.75" x14ac:dyDescent="0.25">
      <c r="B2" s="86"/>
      <c r="C2" s="39"/>
      <c r="D2" s="39"/>
      <c r="E2" s="39"/>
      <c r="F2" s="39"/>
      <c r="G2" s="39"/>
      <c r="H2" s="39"/>
      <c r="I2" s="87" t="s">
        <v>0</v>
      </c>
      <c r="J2" s="87"/>
      <c r="K2" s="39"/>
      <c r="L2" s="39"/>
      <c r="M2" s="39"/>
      <c r="N2" s="39"/>
      <c r="O2" s="39"/>
      <c r="P2" s="39"/>
      <c r="Q2" s="39"/>
      <c r="R2" s="39"/>
      <c r="S2" s="40"/>
    </row>
    <row r="3" spans="2:19" ht="22.5" customHeight="1" x14ac:dyDescent="0.25">
      <c r="B3" s="153"/>
      <c r="C3" s="72"/>
      <c r="D3" s="73"/>
      <c r="E3" s="79">
        <v>2026</v>
      </c>
      <c r="F3" s="74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90"/>
    </row>
    <row r="4" spans="2:19" ht="22.5" customHeight="1" x14ac:dyDescent="0.25">
      <c r="B4" s="71"/>
      <c r="C4" s="2"/>
      <c r="D4" s="3" t="s">
        <v>80</v>
      </c>
      <c r="E4" s="4"/>
      <c r="F4" s="5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8"/>
    </row>
    <row r="5" spans="2:19" ht="22.5" customHeight="1" x14ac:dyDescent="0.25">
      <c r="B5" s="129">
        <v>46245</v>
      </c>
      <c r="C5" s="6">
        <v>9</v>
      </c>
      <c r="D5" s="7">
        <v>0.52361111111111114</v>
      </c>
      <c r="E5" s="7">
        <v>0.57291666666666663</v>
      </c>
      <c r="F5" s="8">
        <f t="shared" ref="F5:F6" si="0">E5-D5</f>
        <v>4.9305555555555491E-2</v>
      </c>
      <c r="G5" s="167" t="s">
        <v>3</v>
      </c>
      <c r="H5" s="84" t="s">
        <v>1</v>
      </c>
      <c r="I5" s="85" t="s">
        <v>34</v>
      </c>
      <c r="J5" s="84" t="s">
        <v>1</v>
      </c>
      <c r="K5" s="84" t="s">
        <v>1</v>
      </c>
      <c r="L5" s="12" t="s">
        <v>34</v>
      </c>
      <c r="M5" s="84" t="s">
        <v>1</v>
      </c>
      <c r="N5" s="167" t="s">
        <v>3</v>
      </c>
      <c r="O5" s="84" t="s">
        <v>1</v>
      </c>
      <c r="P5" s="84" t="s">
        <v>1</v>
      </c>
      <c r="Q5" s="84" t="s">
        <v>1</v>
      </c>
      <c r="R5" s="84" t="s">
        <v>1</v>
      </c>
      <c r="S5" s="89" t="s">
        <v>1</v>
      </c>
    </row>
    <row r="6" spans="2:19" ht="22.5" customHeight="1" x14ac:dyDescent="0.25">
      <c r="B6" s="129">
        <v>46237</v>
      </c>
      <c r="C6" s="6">
        <v>8</v>
      </c>
      <c r="D6" s="7">
        <v>0.52152777777777781</v>
      </c>
      <c r="E6" s="7">
        <v>0.55555555555555558</v>
      </c>
      <c r="F6" s="8">
        <f t="shared" si="0"/>
        <v>3.4027777777777768E-2</v>
      </c>
      <c r="G6" s="84" t="s">
        <v>1</v>
      </c>
      <c r="H6" s="84" t="s">
        <v>1</v>
      </c>
      <c r="I6" s="85" t="s">
        <v>34</v>
      </c>
      <c r="J6" s="12" t="s">
        <v>34</v>
      </c>
      <c r="K6" s="84" t="s">
        <v>1</v>
      </c>
      <c r="L6" s="84" t="s">
        <v>1</v>
      </c>
      <c r="M6" s="84" t="s">
        <v>1</v>
      </c>
      <c r="N6" s="84" t="s">
        <v>1</v>
      </c>
      <c r="O6" s="12" t="s">
        <v>26</v>
      </c>
      <c r="P6" s="84" t="s">
        <v>1</v>
      </c>
      <c r="Q6" s="84" t="s">
        <v>1</v>
      </c>
      <c r="R6" s="84" t="s">
        <v>1</v>
      </c>
      <c r="S6" s="41" t="s">
        <v>1</v>
      </c>
    </row>
    <row r="7" spans="2:19" ht="22.5" customHeight="1" x14ac:dyDescent="0.25">
      <c r="B7" s="129">
        <v>46210</v>
      </c>
      <c r="C7" s="6">
        <v>7</v>
      </c>
      <c r="D7" s="7">
        <v>0.47222222222222221</v>
      </c>
      <c r="E7" s="7">
        <v>0.50347222222222221</v>
      </c>
      <c r="F7" s="8">
        <v>3.125E-2</v>
      </c>
      <c r="G7" s="84" t="s">
        <v>1</v>
      </c>
      <c r="H7" s="84" t="s">
        <v>1</v>
      </c>
      <c r="I7" s="85" t="s">
        <v>34</v>
      </c>
      <c r="J7" s="12" t="s">
        <v>34</v>
      </c>
      <c r="K7" s="84" t="s">
        <v>1</v>
      </c>
      <c r="L7" s="12" t="s">
        <v>2</v>
      </c>
      <c r="M7" s="84" t="s">
        <v>1</v>
      </c>
      <c r="N7" s="84" t="s">
        <v>1</v>
      </c>
      <c r="O7" s="84" t="s">
        <v>1</v>
      </c>
      <c r="P7" s="84" t="s">
        <v>1</v>
      </c>
      <c r="Q7" s="84" t="s">
        <v>1</v>
      </c>
      <c r="R7" s="84" t="s">
        <v>1</v>
      </c>
      <c r="S7" s="41" t="s">
        <v>1</v>
      </c>
    </row>
    <row r="8" spans="2:19" ht="22.5" customHeight="1" x14ac:dyDescent="0.25">
      <c r="B8" s="129">
        <v>46204</v>
      </c>
      <c r="C8" s="6">
        <v>6</v>
      </c>
      <c r="D8" s="7">
        <v>0.46180555555555558</v>
      </c>
      <c r="E8" s="7">
        <v>0.46875</v>
      </c>
      <c r="F8" s="8">
        <v>6.9444444444444198E-3</v>
      </c>
      <c r="G8" s="84" t="s">
        <v>1</v>
      </c>
      <c r="H8" s="84" t="s">
        <v>1</v>
      </c>
      <c r="I8" s="85" t="s">
        <v>34</v>
      </c>
      <c r="J8" s="12" t="s">
        <v>34</v>
      </c>
      <c r="K8" s="84" t="s">
        <v>1</v>
      </c>
      <c r="L8" s="12" t="s">
        <v>2</v>
      </c>
      <c r="M8" s="84" t="s">
        <v>1</v>
      </c>
      <c r="N8" s="84" t="s">
        <v>1</v>
      </c>
      <c r="O8" s="12" t="s">
        <v>26</v>
      </c>
      <c r="P8" s="84" t="s">
        <v>1</v>
      </c>
      <c r="Q8" s="84" t="s">
        <v>1</v>
      </c>
      <c r="R8" s="84" t="s">
        <v>1</v>
      </c>
      <c r="S8" s="41" t="s">
        <v>1</v>
      </c>
    </row>
    <row r="9" spans="2:19" ht="22.5" customHeight="1" x14ac:dyDescent="0.25">
      <c r="B9" s="129">
        <v>46196</v>
      </c>
      <c r="C9" s="6">
        <v>5</v>
      </c>
      <c r="D9" s="7">
        <v>0.56527777777777777</v>
      </c>
      <c r="E9" s="7">
        <v>0.60347222222222219</v>
      </c>
      <c r="F9" s="8">
        <v>3.819444444444442E-2</v>
      </c>
      <c r="G9" s="84" t="s">
        <v>1</v>
      </c>
      <c r="H9" s="167" t="s">
        <v>3</v>
      </c>
      <c r="I9" s="85" t="s">
        <v>34</v>
      </c>
      <c r="J9" s="12" t="s">
        <v>34</v>
      </c>
      <c r="K9" s="84" t="s">
        <v>1</v>
      </c>
      <c r="L9" s="12" t="s">
        <v>2</v>
      </c>
      <c r="M9" s="84" t="s">
        <v>1</v>
      </c>
      <c r="N9" s="167" t="s">
        <v>3</v>
      </c>
      <c r="O9" s="84" t="s">
        <v>1</v>
      </c>
      <c r="P9" s="12" t="s">
        <v>26</v>
      </c>
      <c r="Q9" s="84" t="s">
        <v>1</v>
      </c>
      <c r="R9" s="84" t="s">
        <v>1</v>
      </c>
      <c r="S9" s="41" t="s">
        <v>1</v>
      </c>
    </row>
    <row r="10" spans="2:19" ht="22.5" customHeight="1" x14ac:dyDescent="0.25">
      <c r="B10" s="129">
        <v>46195</v>
      </c>
      <c r="C10" s="6">
        <v>4</v>
      </c>
      <c r="D10" s="7">
        <v>0.46319444444444446</v>
      </c>
      <c r="E10" s="7">
        <v>0.47361111111111109</v>
      </c>
      <c r="F10" s="8">
        <v>1.041666666666663E-2</v>
      </c>
      <c r="G10" s="84" t="s">
        <v>1</v>
      </c>
      <c r="H10" s="84" t="s">
        <v>1</v>
      </c>
      <c r="I10" s="85" t="s">
        <v>34</v>
      </c>
      <c r="J10" s="12" t="s">
        <v>34</v>
      </c>
      <c r="K10" s="84" t="s">
        <v>1</v>
      </c>
      <c r="L10" s="12" t="s">
        <v>2</v>
      </c>
      <c r="M10" s="84" t="s">
        <v>1</v>
      </c>
      <c r="N10" s="84" t="s">
        <v>1</v>
      </c>
      <c r="O10" s="84" t="s">
        <v>1</v>
      </c>
      <c r="P10" s="84" t="s">
        <v>1</v>
      </c>
      <c r="Q10" s="84" t="s">
        <v>1</v>
      </c>
      <c r="R10" s="84" t="s">
        <v>1</v>
      </c>
      <c r="S10" s="41" t="s">
        <v>1</v>
      </c>
    </row>
    <row r="11" spans="2:19" ht="22.5" customHeight="1" x14ac:dyDescent="0.25">
      <c r="B11" s="71"/>
      <c r="C11" s="2"/>
      <c r="D11" s="3" t="s">
        <v>76</v>
      </c>
      <c r="E11" s="4"/>
      <c r="F11" s="5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8"/>
    </row>
    <row r="12" spans="2:19" ht="21.75" x14ac:dyDescent="0.25">
      <c r="B12" s="71"/>
      <c r="C12" s="2"/>
      <c r="D12" s="3" t="s">
        <v>73</v>
      </c>
      <c r="E12" s="4"/>
      <c r="F12" s="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8"/>
    </row>
    <row r="13" spans="2:19" ht="21" customHeight="1" x14ac:dyDescent="0.25">
      <c r="B13" s="129">
        <v>46147</v>
      </c>
      <c r="C13" s="6">
        <v>3</v>
      </c>
      <c r="D13" s="7">
        <v>0.46736111111111112</v>
      </c>
      <c r="E13" s="7">
        <v>0.55833333333333335</v>
      </c>
      <c r="F13" s="8">
        <v>9.0972222222222232E-2</v>
      </c>
      <c r="G13" s="13" t="s">
        <v>3</v>
      </c>
      <c r="H13" s="12" t="s">
        <v>2</v>
      </c>
      <c r="I13" s="85" t="s">
        <v>34</v>
      </c>
      <c r="J13" s="12" t="s">
        <v>34</v>
      </c>
      <c r="K13" s="84" t="s">
        <v>1</v>
      </c>
      <c r="L13" s="84" t="s">
        <v>1</v>
      </c>
      <c r="M13" s="84" t="s">
        <v>1</v>
      </c>
      <c r="N13" s="84" t="s">
        <v>1</v>
      </c>
      <c r="O13" s="84" t="s">
        <v>1</v>
      </c>
      <c r="P13" s="84" t="s">
        <v>1</v>
      </c>
      <c r="Q13" s="84" t="s">
        <v>1</v>
      </c>
      <c r="R13" s="84" t="s">
        <v>1</v>
      </c>
      <c r="S13" s="41" t="s">
        <v>1</v>
      </c>
    </row>
    <row r="14" spans="2:19" ht="21" customHeight="1" x14ac:dyDescent="0.25">
      <c r="B14" s="129">
        <v>46139</v>
      </c>
      <c r="C14" s="6">
        <v>2</v>
      </c>
      <c r="D14" s="7">
        <v>0.46180555555555558</v>
      </c>
      <c r="E14" s="7">
        <v>0.48888888888888887</v>
      </c>
      <c r="F14" s="8">
        <v>2.7083333333333293E-2</v>
      </c>
      <c r="G14" s="84" t="s">
        <v>1</v>
      </c>
      <c r="H14" s="84" t="s">
        <v>1</v>
      </c>
      <c r="I14" s="85" t="s">
        <v>34</v>
      </c>
      <c r="J14" s="12" t="s">
        <v>34</v>
      </c>
      <c r="K14" s="84" t="s">
        <v>1</v>
      </c>
      <c r="L14" s="84" t="s">
        <v>1</v>
      </c>
      <c r="M14" s="84" t="s">
        <v>1</v>
      </c>
      <c r="N14" s="12" t="s">
        <v>2</v>
      </c>
      <c r="O14" s="84" t="s">
        <v>1</v>
      </c>
      <c r="P14" s="84" t="s">
        <v>1</v>
      </c>
      <c r="Q14" s="84" t="s">
        <v>1</v>
      </c>
      <c r="R14" s="84" t="s">
        <v>1</v>
      </c>
      <c r="S14" s="41" t="s">
        <v>1</v>
      </c>
    </row>
    <row r="15" spans="2:19" ht="21" customHeight="1" x14ac:dyDescent="0.25">
      <c r="B15" s="42">
        <v>46063</v>
      </c>
      <c r="C15" s="9">
        <v>1</v>
      </c>
      <c r="D15" s="10">
        <v>0.4861111111111111</v>
      </c>
      <c r="E15" s="10">
        <v>0.49791666666666667</v>
      </c>
      <c r="F15" s="8">
        <v>1.1805555555555569E-2</v>
      </c>
      <c r="G15" s="84" t="s">
        <v>1</v>
      </c>
      <c r="H15" s="84" t="s">
        <v>1</v>
      </c>
      <c r="I15" s="85" t="s">
        <v>34</v>
      </c>
      <c r="J15" s="12" t="s">
        <v>34</v>
      </c>
      <c r="K15" s="84" t="s">
        <v>1</v>
      </c>
      <c r="L15" s="84" t="s">
        <v>1</v>
      </c>
      <c r="M15" s="84" t="s">
        <v>1</v>
      </c>
      <c r="N15" s="84" t="s">
        <v>1</v>
      </c>
      <c r="O15" s="84" t="s">
        <v>1</v>
      </c>
      <c r="P15" s="84" t="s">
        <v>1</v>
      </c>
      <c r="Q15" s="84" t="s">
        <v>1</v>
      </c>
      <c r="R15" s="84" t="s">
        <v>1</v>
      </c>
      <c r="S15" s="41" t="s">
        <v>1</v>
      </c>
    </row>
    <row r="16" spans="2:19" ht="21.75" x14ac:dyDescent="0.25">
      <c r="B16" s="71"/>
      <c r="C16" s="2"/>
      <c r="D16" s="3" t="s">
        <v>72</v>
      </c>
      <c r="E16" s="4"/>
      <c r="F16" s="5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8"/>
    </row>
    <row r="17" spans="2:19" ht="22.5" customHeight="1" x14ac:dyDescent="0.25">
      <c r="B17" s="153"/>
      <c r="C17" s="72"/>
      <c r="D17" s="73"/>
      <c r="E17" s="79">
        <v>2025</v>
      </c>
      <c r="F17" s="74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90"/>
    </row>
    <row r="18" spans="2:19" ht="21.75" x14ac:dyDescent="0.25">
      <c r="B18" s="71"/>
      <c r="C18" s="2"/>
      <c r="D18" s="3" t="s">
        <v>74</v>
      </c>
      <c r="E18" s="4"/>
      <c r="F18" s="5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8"/>
    </row>
    <row r="19" spans="2:19" ht="21.75" customHeight="1" x14ac:dyDescent="0.25">
      <c r="B19" s="129">
        <v>45986</v>
      </c>
      <c r="C19" s="6">
        <v>12</v>
      </c>
      <c r="D19" s="7">
        <v>0.52708333333333335</v>
      </c>
      <c r="E19" s="7">
        <v>0.55972222222222223</v>
      </c>
      <c r="F19" s="8">
        <v>3.2638888888888884E-2</v>
      </c>
      <c r="G19" s="13" t="s">
        <v>3</v>
      </c>
      <c r="H19" s="84" t="s">
        <v>1</v>
      </c>
      <c r="I19" s="85" t="s">
        <v>34</v>
      </c>
      <c r="J19" s="12" t="s">
        <v>34</v>
      </c>
      <c r="K19" s="84" t="s">
        <v>1</v>
      </c>
      <c r="L19" s="13" t="s">
        <v>3</v>
      </c>
      <c r="M19" s="84" t="s">
        <v>1</v>
      </c>
      <c r="N19" s="13" t="s">
        <v>3</v>
      </c>
      <c r="O19" s="84" t="s">
        <v>1</v>
      </c>
      <c r="P19" s="84" t="s">
        <v>1</v>
      </c>
      <c r="Q19" s="84" t="s">
        <v>1</v>
      </c>
      <c r="R19" s="84" t="s">
        <v>1</v>
      </c>
      <c r="S19" s="41" t="s">
        <v>1</v>
      </c>
    </row>
    <row r="20" spans="2:19" ht="21.75" customHeight="1" x14ac:dyDescent="0.25">
      <c r="B20" s="129">
        <v>45980</v>
      </c>
      <c r="C20" s="6">
        <v>11</v>
      </c>
      <c r="D20" s="7">
        <v>0.52500000000000002</v>
      </c>
      <c r="E20" s="7">
        <v>0.55902777777777779</v>
      </c>
      <c r="F20" s="8">
        <v>3.4027777777777768E-2</v>
      </c>
      <c r="G20" s="13" t="s">
        <v>3</v>
      </c>
      <c r="H20" s="84" t="s">
        <v>1</v>
      </c>
      <c r="I20" s="85" t="s">
        <v>34</v>
      </c>
      <c r="J20" s="12" t="s">
        <v>34</v>
      </c>
      <c r="K20" s="84" t="s">
        <v>1</v>
      </c>
      <c r="L20" s="13" t="s">
        <v>3</v>
      </c>
      <c r="M20" s="84" t="s">
        <v>1</v>
      </c>
      <c r="N20" s="13" t="s">
        <v>3</v>
      </c>
      <c r="O20" s="35" t="s">
        <v>26</v>
      </c>
      <c r="P20" s="84" t="s">
        <v>1</v>
      </c>
      <c r="Q20" s="84" t="s">
        <v>1</v>
      </c>
      <c r="R20" s="84" t="s">
        <v>1</v>
      </c>
      <c r="S20" s="41" t="s">
        <v>1</v>
      </c>
    </row>
    <row r="21" spans="2:19" ht="21.75" customHeight="1" x14ac:dyDescent="0.25">
      <c r="B21" s="129">
        <v>45938</v>
      </c>
      <c r="C21" s="6">
        <v>10</v>
      </c>
      <c r="D21" s="7">
        <v>0.46180555555555558</v>
      </c>
      <c r="E21" s="7">
        <v>0.48055555555555557</v>
      </c>
      <c r="F21" s="77">
        <v>1.8749999999999989E-2</v>
      </c>
      <c r="G21" s="13" t="s">
        <v>3</v>
      </c>
      <c r="H21" s="84" t="s">
        <v>1</v>
      </c>
      <c r="I21" s="85" t="s">
        <v>34</v>
      </c>
      <c r="J21" s="12" t="s">
        <v>34</v>
      </c>
      <c r="K21" s="84" t="s">
        <v>1</v>
      </c>
      <c r="L21" s="35" t="s">
        <v>26</v>
      </c>
      <c r="M21" s="83" t="s">
        <v>3</v>
      </c>
      <c r="N21" s="84" t="s">
        <v>1</v>
      </c>
      <c r="O21" s="84" t="s">
        <v>1</v>
      </c>
      <c r="P21" s="83" t="s">
        <v>3</v>
      </c>
      <c r="Q21" s="84" t="s">
        <v>1</v>
      </c>
      <c r="R21" s="84" t="s">
        <v>1</v>
      </c>
      <c r="S21" s="41" t="s">
        <v>1</v>
      </c>
    </row>
    <row r="22" spans="2:19" ht="21.75" x14ac:dyDescent="0.25">
      <c r="B22" s="71"/>
      <c r="C22" s="2"/>
      <c r="D22" s="3" t="s">
        <v>75</v>
      </c>
      <c r="E22" s="4"/>
      <c r="F22" s="5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8"/>
    </row>
    <row r="23" spans="2:19" ht="21.75" x14ac:dyDescent="0.25">
      <c r="B23" s="71"/>
      <c r="C23" s="2"/>
      <c r="D23" s="3" t="s">
        <v>66</v>
      </c>
      <c r="E23" s="4"/>
      <c r="F23" s="5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8"/>
    </row>
    <row r="24" spans="2:19" ht="21.75" customHeight="1" x14ac:dyDescent="0.25">
      <c r="B24" s="75">
        <v>45887</v>
      </c>
      <c r="C24" s="76">
        <v>9</v>
      </c>
      <c r="D24" s="82">
        <v>0.53125</v>
      </c>
      <c r="E24" s="82">
        <v>0.58333333333333337</v>
      </c>
      <c r="F24" s="77">
        <v>5.208333333333337E-2</v>
      </c>
      <c r="G24" s="83" t="s">
        <v>3</v>
      </c>
      <c r="H24" s="84" t="s">
        <v>1</v>
      </c>
      <c r="I24" s="85" t="s">
        <v>34</v>
      </c>
      <c r="J24" s="12" t="s">
        <v>34</v>
      </c>
      <c r="K24" s="84" t="s">
        <v>1</v>
      </c>
      <c r="L24" s="84" t="s">
        <v>1</v>
      </c>
      <c r="M24" s="84" t="s">
        <v>1</v>
      </c>
      <c r="N24" s="84" t="s">
        <v>1</v>
      </c>
      <c r="O24" s="84" t="s">
        <v>1</v>
      </c>
      <c r="P24" s="84" t="s">
        <v>1</v>
      </c>
      <c r="Q24" s="84" t="s">
        <v>1</v>
      </c>
      <c r="R24" s="84" t="s">
        <v>1</v>
      </c>
      <c r="S24" s="89" t="s">
        <v>1</v>
      </c>
    </row>
    <row r="25" spans="2:19" ht="21.75" customHeight="1" x14ac:dyDescent="0.25">
      <c r="B25" s="75">
        <v>45880</v>
      </c>
      <c r="C25" s="76">
        <v>8</v>
      </c>
      <c r="D25" s="82">
        <v>0.47916666666666669</v>
      </c>
      <c r="E25" s="82">
        <v>0.48472222222222222</v>
      </c>
      <c r="F25" s="77">
        <v>5.5555555555555358E-3</v>
      </c>
      <c r="G25" s="84" t="s">
        <v>1</v>
      </c>
      <c r="H25" s="84" t="s">
        <v>1</v>
      </c>
      <c r="I25" s="85" t="s">
        <v>34</v>
      </c>
      <c r="J25" s="12" t="s">
        <v>34</v>
      </c>
      <c r="K25" s="84" t="s">
        <v>1</v>
      </c>
      <c r="L25" s="84" t="s">
        <v>1</v>
      </c>
      <c r="M25" s="84" t="s">
        <v>1</v>
      </c>
      <c r="N25" s="84" t="s">
        <v>1</v>
      </c>
      <c r="O25" s="84" t="s">
        <v>1</v>
      </c>
      <c r="P25" s="84" t="s">
        <v>1</v>
      </c>
      <c r="Q25" s="84" t="s">
        <v>1</v>
      </c>
      <c r="R25" s="84" t="s">
        <v>1</v>
      </c>
      <c r="S25" s="89" t="s">
        <v>1</v>
      </c>
    </row>
    <row r="26" spans="2:19" ht="21.75" customHeight="1" x14ac:dyDescent="0.25">
      <c r="B26" s="75">
        <v>45838</v>
      </c>
      <c r="C26" s="76">
        <v>7</v>
      </c>
      <c r="D26" s="82">
        <v>0.5229166666666667</v>
      </c>
      <c r="E26" s="82">
        <v>0.5625</v>
      </c>
      <c r="F26" s="77">
        <v>3.9583333333333304E-2</v>
      </c>
      <c r="G26" s="83" t="s">
        <v>3</v>
      </c>
      <c r="H26" s="85" t="s">
        <v>34</v>
      </c>
      <c r="I26" s="84" t="s">
        <v>1</v>
      </c>
      <c r="J26" s="12" t="s">
        <v>34</v>
      </c>
      <c r="K26" s="84" t="s">
        <v>1</v>
      </c>
      <c r="L26" s="84" t="s">
        <v>1</v>
      </c>
      <c r="M26" s="84" t="s">
        <v>1</v>
      </c>
      <c r="N26" s="84" t="s">
        <v>1</v>
      </c>
      <c r="O26" s="84" t="s">
        <v>1</v>
      </c>
      <c r="P26" s="84" t="s">
        <v>1</v>
      </c>
      <c r="Q26" s="84" t="s">
        <v>1</v>
      </c>
      <c r="R26" s="84" t="s">
        <v>1</v>
      </c>
      <c r="S26" s="89" t="s">
        <v>1</v>
      </c>
    </row>
    <row r="27" spans="2:19" ht="21.75" customHeight="1" x14ac:dyDescent="0.25">
      <c r="B27" s="75">
        <v>45833</v>
      </c>
      <c r="C27" s="6">
        <v>6</v>
      </c>
      <c r="D27" s="7">
        <v>0.52500000000000002</v>
      </c>
      <c r="E27" s="7">
        <v>0.54166666666666663</v>
      </c>
      <c r="F27" s="77">
        <v>1.6666666666666607E-2</v>
      </c>
      <c r="G27" s="13" t="s">
        <v>3</v>
      </c>
      <c r="H27" s="12" t="s">
        <v>34</v>
      </c>
      <c r="I27" s="11" t="s">
        <v>1</v>
      </c>
      <c r="J27" s="12" t="s">
        <v>34</v>
      </c>
      <c r="K27" s="11" t="s">
        <v>1</v>
      </c>
      <c r="L27" s="11" t="s">
        <v>1</v>
      </c>
      <c r="M27" s="11" t="s">
        <v>1</v>
      </c>
      <c r="N27" s="11" t="s">
        <v>1</v>
      </c>
      <c r="O27" s="11" t="s">
        <v>1</v>
      </c>
      <c r="P27" s="11" t="s">
        <v>1</v>
      </c>
      <c r="Q27" s="12" t="s">
        <v>2</v>
      </c>
      <c r="R27" s="11" t="s">
        <v>1</v>
      </c>
      <c r="S27" s="78" t="s">
        <v>3</v>
      </c>
    </row>
    <row r="28" spans="2:19" ht="21.75" customHeight="1" x14ac:dyDescent="0.25">
      <c r="B28" s="75">
        <v>45826</v>
      </c>
      <c r="C28" s="6">
        <v>5</v>
      </c>
      <c r="D28" s="7">
        <v>0.52708333333333335</v>
      </c>
      <c r="E28" s="7">
        <v>0.53333333333333333</v>
      </c>
      <c r="F28" s="8">
        <v>6.2499999999999778E-3</v>
      </c>
      <c r="G28" s="13" t="s">
        <v>3</v>
      </c>
      <c r="H28" s="12" t="s">
        <v>34</v>
      </c>
      <c r="I28" s="11" t="s">
        <v>1</v>
      </c>
      <c r="J28" s="12" t="s">
        <v>34</v>
      </c>
      <c r="K28" s="12" t="s">
        <v>26</v>
      </c>
      <c r="L28" s="12" t="s">
        <v>26</v>
      </c>
      <c r="M28" s="11" t="s">
        <v>1</v>
      </c>
      <c r="N28" s="11" t="s">
        <v>1</v>
      </c>
      <c r="O28" s="11" t="s">
        <v>1</v>
      </c>
      <c r="P28" s="11" t="s">
        <v>1</v>
      </c>
      <c r="Q28" s="11" t="s">
        <v>1</v>
      </c>
      <c r="R28" s="11" t="s">
        <v>1</v>
      </c>
      <c r="S28" s="41" t="s">
        <v>1</v>
      </c>
    </row>
    <row r="29" spans="2:19" ht="21.75" x14ac:dyDescent="0.25">
      <c r="B29" s="71"/>
      <c r="C29" s="2"/>
      <c r="D29" s="3" t="s">
        <v>65</v>
      </c>
      <c r="E29" s="4"/>
      <c r="F29" s="5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8"/>
    </row>
    <row r="30" spans="2:19" ht="21.75" x14ac:dyDescent="0.25">
      <c r="B30" s="71"/>
      <c r="C30" s="2"/>
      <c r="D30" s="3" t="s">
        <v>67</v>
      </c>
      <c r="E30" s="4"/>
      <c r="F30" s="5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8"/>
    </row>
    <row r="31" spans="2:19" ht="21.75" customHeight="1" x14ac:dyDescent="0.25">
      <c r="B31" s="75">
        <v>45761</v>
      </c>
      <c r="C31" s="6">
        <v>4</v>
      </c>
      <c r="D31" s="7">
        <v>0.50555555555555554</v>
      </c>
      <c r="E31" s="7">
        <v>0.56874999999999998</v>
      </c>
      <c r="F31" s="8">
        <v>6.3194444444444442E-2</v>
      </c>
      <c r="G31" s="13" t="s">
        <v>3</v>
      </c>
      <c r="H31" s="12" t="s">
        <v>34</v>
      </c>
      <c r="I31" s="11" t="s">
        <v>1</v>
      </c>
      <c r="J31" s="12" t="s">
        <v>34</v>
      </c>
      <c r="K31" s="11" t="s">
        <v>1</v>
      </c>
      <c r="L31" s="11" t="s">
        <v>1</v>
      </c>
      <c r="M31" s="11" t="s">
        <v>1</v>
      </c>
      <c r="N31" s="35" t="s">
        <v>2</v>
      </c>
      <c r="O31" s="11" t="s">
        <v>1</v>
      </c>
      <c r="P31" s="11" t="s">
        <v>1</v>
      </c>
      <c r="Q31" s="11" t="s">
        <v>1</v>
      </c>
      <c r="R31" s="11" t="s">
        <v>1</v>
      </c>
      <c r="S31" s="41" t="s">
        <v>1</v>
      </c>
    </row>
    <row r="32" spans="2:19" ht="21.75" customHeight="1" x14ac:dyDescent="0.25">
      <c r="B32" s="75">
        <v>45754</v>
      </c>
      <c r="C32" s="6">
        <v>3</v>
      </c>
      <c r="D32" s="7">
        <v>0.50763888888888886</v>
      </c>
      <c r="E32" s="7">
        <v>0.51388888888888884</v>
      </c>
      <c r="F32" s="8">
        <v>6.2499999999999778E-3</v>
      </c>
      <c r="G32" s="11" t="s">
        <v>1</v>
      </c>
      <c r="H32" s="12" t="s">
        <v>34</v>
      </c>
      <c r="I32" s="11" t="s">
        <v>1</v>
      </c>
      <c r="J32" s="12" t="s">
        <v>34</v>
      </c>
      <c r="K32" s="11" t="s">
        <v>1</v>
      </c>
      <c r="L32" s="11" t="s">
        <v>1</v>
      </c>
      <c r="M32" s="11" t="s">
        <v>1</v>
      </c>
      <c r="N32" s="11" t="s">
        <v>1</v>
      </c>
      <c r="O32" s="11" t="s">
        <v>1</v>
      </c>
      <c r="P32" s="11" t="s">
        <v>1</v>
      </c>
      <c r="Q32" s="13" t="s">
        <v>3</v>
      </c>
      <c r="R32" s="11" t="s">
        <v>1</v>
      </c>
      <c r="S32" s="41" t="s">
        <v>1</v>
      </c>
    </row>
    <row r="33" spans="2:19" ht="21.75" customHeight="1" x14ac:dyDescent="0.25">
      <c r="B33" s="75">
        <v>45713</v>
      </c>
      <c r="C33" s="6">
        <v>2</v>
      </c>
      <c r="D33" s="7">
        <v>0.52430555555555558</v>
      </c>
      <c r="E33" s="7">
        <v>0.53888888888888886</v>
      </c>
      <c r="F33" s="8">
        <v>1.4583333333333282E-2</v>
      </c>
      <c r="G33" s="13" t="s">
        <v>3</v>
      </c>
      <c r="H33" s="12" t="s">
        <v>34</v>
      </c>
      <c r="I33" s="11" t="s">
        <v>1</v>
      </c>
      <c r="J33" s="12" t="s">
        <v>34</v>
      </c>
      <c r="K33" s="11" t="s">
        <v>1</v>
      </c>
      <c r="L33" s="11" t="s">
        <v>1</v>
      </c>
      <c r="M33" s="11" t="s">
        <v>1</v>
      </c>
      <c r="N33" s="12" t="s">
        <v>2</v>
      </c>
      <c r="O33" s="11" t="s">
        <v>1</v>
      </c>
      <c r="P33" s="12" t="s">
        <v>2</v>
      </c>
      <c r="Q33" s="11" t="s">
        <v>1</v>
      </c>
      <c r="R33" s="12" t="s">
        <v>2</v>
      </c>
      <c r="S33" s="52" t="s">
        <v>3</v>
      </c>
    </row>
    <row r="34" spans="2:19" ht="21.75" customHeight="1" x14ac:dyDescent="0.25">
      <c r="B34" s="75">
        <v>45705</v>
      </c>
      <c r="C34" s="6">
        <v>1</v>
      </c>
      <c r="D34" s="7">
        <v>0.52430555555555558</v>
      </c>
      <c r="E34" s="7">
        <v>0.55972222222222223</v>
      </c>
      <c r="F34" s="8">
        <v>3.5416666666666652E-2</v>
      </c>
      <c r="G34" s="13" t="s">
        <v>3</v>
      </c>
      <c r="H34" s="12" t="s">
        <v>34</v>
      </c>
      <c r="I34" s="11" t="s">
        <v>1</v>
      </c>
      <c r="J34" s="12" t="s">
        <v>34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1" t="s">
        <v>1</v>
      </c>
      <c r="Q34" s="11" t="s">
        <v>1</v>
      </c>
      <c r="R34" s="11" t="s">
        <v>1</v>
      </c>
      <c r="S34" s="41" t="s">
        <v>1</v>
      </c>
    </row>
    <row r="35" spans="2:19" ht="21.75" x14ac:dyDescent="0.25">
      <c r="B35" s="71"/>
      <c r="C35" s="2"/>
      <c r="D35" s="3" t="s">
        <v>63</v>
      </c>
      <c r="E35" s="4"/>
      <c r="F35" s="5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8"/>
    </row>
    <row r="36" spans="2:19" ht="18" customHeight="1" x14ac:dyDescent="0.25">
      <c r="B36" s="153"/>
      <c r="C36" s="72"/>
      <c r="D36" s="73"/>
      <c r="E36" s="79">
        <v>2024</v>
      </c>
      <c r="F36" s="74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90"/>
    </row>
    <row r="37" spans="2:19" ht="21.75" x14ac:dyDescent="0.25">
      <c r="B37" s="71"/>
      <c r="C37" s="2"/>
      <c r="D37" s="3" t="s">
        <v>62</v>
      </c>
      <c r="E37" s="4"/>
      <c r="F37" s="5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8"/>
    </row>
    <row r="38" spans="2:19" ht="21.75" customHeight="1" x14ac:dyDescent="0.25">
      <c r="B38" s="75">
        <v>45637</v>
      </c>
      <c r="C38" s="76">
        <v>12</v>
      </c>
      <c r="D38" s="82">
        <v>0.52847222222222223</v>
      </c>
      <c r="E38" s="82">
        <v>0.56666666666666665</v>
      </c>
      <c r="F38" s="8">
        <v>3.819444444444442E-2</v>
      </c>
      <c r="G38" s="13" t="s">
        <v>3</v>
      </c>
      <c r="H38" s="12" t="s">
        <v>34</v>
      </c>
      <c r="I38" s="70" t="s">
        <v>28</v>
      </c>
      <c r="J38" s="12" t="s">
        <v>34</v>
      </c>
      <c r="K38" s="11" t="s">
        <v>1</v>
      </c>
      <c r="L38" s="12" t="s">
        <v>2</v>
      </c>
      <c r="M38" s="11" t="s">
        <v>1</v>
      </c>
      <c r="N38" s="11" t="s">
        <v>1</v>
      </c>
      <c r="O38" s="11" t="s">
        <v>1</v>
      </c>
      <c r="P38" s="11" t="s">
        <v>1</v>
      </c>
      <c r="Q38" s="11" t="s">
        <v>1</v>
      </c>
      <c r="R38" s="11" t="s">
        <v>1</v>
      </c>
      <c r="S38" s="41" t="s">
        <v>1</v>
      </c>
    </row>
    <row r="39" spans="2:19" ht="21.75" customHeight="1" x14ac:dyDescent="0.25">
      <c r="B39" s="75">
        <v>45622</v>
      </c>
      <c r="C39" s="76">
        <v>11</v>
      </c>
      <c r="D39" s="82">
        <v>0.52152777777777781</v>
      </c>
      <c r="E39" s="82">
        <v>0.54583333333333328</v>
      </c>
      <c r="F39" s="8">
        <v>2.4305555555555469E-2</v>
      </c>
      <c r="G39" s="12" t="s">
        <v>2</v>
      </c>
      <c r="H39" s="12" t="s">
        <v>34</v>
      </c>
      <c r="I39" s="11" t="s">
        <v>1</v>
      </c>
      <c r="J39" s="12" t="s">
        <v>34</v>
      </c>
      <c r="K39" s="11" t="s">
        <v>1</v>
      </c>
      <c r="L39" s="11" t="s">
        <v>1</v>
      </c>
      <c r="M39" s="11" t="s">
        <v>1</v>
      </c>
      <c r="N39" s="35" t="s">
        <v>2</v>
      </c>
      <c r="O39" s="11" t="s">
        <v>1</v>
      </c>
      <c r="P39" s="11" t="s">
        <v>1</v>
      </c>
      <c r="Q39" s="11" t="s">
        <v>1</v>
      </c>
      <c r="R39" s="11" t="s">
        <v>1</v>
      </c>
      <c r="S39" s="41" t="s">
        <v>1</v>
      </c>
    </row>
    <row r="40" spans="2:19" ht="21.75" customHeight="1" x14ac:dyDescent="0.25">
      <c r="B40" s="42">
        <v>45595</v>
      </c>
      <c r="C40" s="6">
        <v>10</v>
      </c>
      <c r="D40" s="7">
        <v>0.52361111111111114</v>
      </c>
      <c r="E40" s="7">
        <v>0.53055555555555556</v>
      </c>
      <c r="F40" s="8">
        <v>6.9444444444444198E-3</v>
      </c>
      <c r="G40" s="13" t="s">
        <v>3</v>
      </c>
      <c r="H40" s="12" t="s">
        <v>34</v>
      </c>
      <c r="I40" s="11" t="s">
        <v>1</v>
      </c>
      <c r="J40" s="12" t="s">
        <v>34</v>
      </c>
      <c r="K40" s="11" t="s">
        <v>1</v>
      </c>
      <c r="L40" s="13" t="s">
        <v>3</v>
      </c>
      <c r="M40" s="11" t="s">
        <v>1</v>
      </c>
      <c r="N40" s="13" t="s">
        <v>3</v>
      </c>
      <c r="O40" s="11" t="s">
        <v>1</v>
      </c>
      <c r="P40" s="11" t="s">
        <v>1</v>
      </c>
      <c r="Q40" s="11" t="s">
        <v>1</v>
      </c>
      <c r="R40" s="11" t="s">
        <v>1</v>
      </c>
      <c r="S40" s="41" t="s">
        <v>1</v>
      </c>
    </row>
    <row r="41" spans="2:19" ht="21.75" x14ac:dyDescent="0.25">
      <c r="B41" s="71"/>
      <c r="C41" s="2"/>
      <c r="D41" s="3" t="s">
        <v>60</v>
      </c>
      <c r="E41" s="4"/>
      <c r="F41" s="5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8"/>
    </row>
    <row r="42" spans="2:19" ht="21.75" x14ac:dyDescent="0.25">
      <c r="B42" s="71"/>
      <c r="C42" s="2"/>
      <c r="D42" s="3" t="s">
        <v>61</v>
      </c>
      <c r="E42" s="4"/>
      <c r="F42" s="5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8"/>
    </row>
    <row r="43" spans="2:19" ht="21.75" customHeight="1" x14ac:dyDescent="0.25">
      <c r="B43" s="42">
        <v>45518</v>
      </c>
      <c r="C43" s="6">
        <v>9</v>
      </c>
      <c r="D43" s="7">
        <v>0.52430555555555558</v>
      </c>
      <c r="E43" s="7">
        <v>0.52777777777777779</v>
      </c>
      <c r="F43" s="8">
        <v>3.4722222222222099E-3</v>
      </c>
      <c r="G43" s="13" t="s">
        <v>3</v>
      </c>
      <c r="H43" s="12" t="s">
        <v>34</v>
      </c>
      <c r="I43" s="11" t="s">
        <v>1</v>
      </c>
      <c r="J43" s="12" t="s">
        <v>34</v>
      </c>
      <c r="K43" s="11" t="s">
        <v>1</v>
      </c>
      <c r="L43" s="11" t="s">
        <v>1</v>
      </c>
      <c r="M43" s="11" t="s">
        <v>1</v>
      </c>
      <c r="N43" s="11" t="s">
        <v>1</v>
      </c>
      <c r="O43" s="11" t="s">
        <v>1</v>
      </c>
      <c r="P43" s="11" t="s">
        <v>1</v>
      </c>
      <c r="Q43" s="11" t="s">
        <v>1</v>
      </c>
      <c r="R43" s="11" t="s">
        <v>1</v>
      </c>
      <c r="S43" s="41" t="s">
        <v>1</v>
      </c>
    </row>
    <row r="44" spans="2:19" ht="21.75" customHeight="1" x14ac:dyDescent="0.25">
      <c r="B44" s="42">
        <v>45509</v>
      </c>
      <c r="C44" s="6">
        <v>8</v>
      </c>
      <c r="D44" s="7">
        <v>0.52500000000000002</v>
      </c>
      <c r="E44" s="7">
        <v>0.59444444444444444</v>
      </c>
      <c r="F44" s="8">
        <v>6.944444444444442E-2</v>
      </c>
      <c r="G44" s="11" t="s">
        <v>1</v>
      </c>
      <c r="H44" s="12" t="s">
        <v>34</v>
      </c>
      <c r="I44" s="11" t="s">
        <v>1</v>
      </c>
      <c r="J44" s="12" t="s">
        <v>34</v>
      </c>
      <c r="K44" s="11" t="s">
        <v>1</v>
      </c>
      <c r="L44" s="11" t="s">
        <v>1</v>
      </c>
      <c r="M44" s="11" t="s">
        <v>1</v>
      </c>
      <c r="N44" s="11" t="s">
        <v>1</v>
      </c>
      <c r="O44" s="11" t="s">
        <v>1</v>
      </c>
      <c r="P44" s="11" t="s">
        <v>1</v>
      </c>
      <c r="Q44" s="11" t="s">
        <v>1</v>
      </c>
      <c r="R44" s="11" t="s">
        <v>1</v>
      </c>
      <c r="S44" s="41" t="s">
        <v>1</v>
      </c>
    </row>
    <row r="45" spans="2:19" ht="21.75" customHeight="1" x14ac:dyDescent="0.25">
      <c r="B45" s="42">
        <v>45504</v>
      </c>
      <c r="C45" s="6">
        <v>7</v>
      </c>
      <c r="D45" s="7">
        <v>0.56597222222222221</v>
      </c>
      <c r="E45" s="7">
        <v>0.60763888888888884</v>
      </c>
      <c r="F45" s="8">
        <v>4.166666666666663E-2</v>
      </c>
      <c r="G45" s="11" t="s">
        <v>1</v>
      </c>
      <c r="H45" s="12" t="s">
        <v>34</v>
      </c>
      <c r="I45" s="33" t="s">
        <v>1</v>
      </c>
      <c r="J45" s="12" t="s">
        <v>34</v>
      </c>
      <c r="K45" s="33" t="s">
        <v>1</v>
      </c>
      <c r="L45" s="34" t="s">
        <v>3</v>
      </c>
      <c r="M45" s="33" t="s">
        <v>1</v>
      </c>
      <c r="N45" s="35" t="s">
        <v>2</v>
      </c>
      <c r="O45" s="34" t="s">
        <v>3</v>
      </c>
      <c r="P45" s="33" t="s">
        <v>1</v>
      </c>
      <c r="Q45" s="33" t="s">
        <v>1</v>
      </c>
      <c r="R45" s="36" t="s">
        <v>1</v>
      </c>
      <c r="S45" s="50" t="s">
        <v>1</v>
      </c>
    </row>
    <row r="46" spans="2:19" ht="21.75" customHeight="1" x14ac:dyDescent="0.25">
      <c r="B46" s="42">
        <v>45497</v>
      </c>
      <c r="C46" s="6">
        <v>6</v>
      </c>
      <c r="D46" s="7">
        <v>0.5229166666666667</v>
      </c>
      <c r="E46" s="7">
        <v>0.57777777777777772</v>
      </c>
      <c r="F46" s="8">
        <v>5.4861111111111027E-2</v>
      </c>
      <c r="G46" s="11" t="s">
        <v>1</v>
      </c>
      <c r="H46" s="12" t="s">
        <v>34</v>
      </c>
      <c r="I46" s="33" t="s">
        <v>1</v>
      </c>
      <c r="J46" s="12" t="s">
        <v>34</v>
      </c>
      <c r="K46" s="33" t="s">
        <v>1</v>
      </c>
      <c r="L46" s="35" t="s">
        <v>26</v>
      </c>
      <c r="M46" s="35" t="s">
        <v>26</v>
      </c>
      <c r="N46" s="33" t="s">
        <v>1</v>
      </c>
      <c r="O46" s="33" t="s">
        <v>1</v>
      </c>
      <c r="P46" s="33" t="s">
        <v>1</v>
      </c>
      <c r="Q46" s="33" t="s">
        <v>1</v>
      </c>
      <c r="R46" s="36" t="s">
        <v>1</v>
      </c>
      <c r="S46" s="51" t="s">
        <v>26</v>
      </c>
    </row>
    <row r="47" spans="2:19" ht="21.75" customHeight="1" x14ac:dyDescent="0.25">
      <c r="B47" s="42">
        <v>45489</v>
      </c>
      <c r="C47" s="6">
        <v>5</v>
      </c>
      <c r="D47" s="7">
        <v>0.5229166666666667</v>
      </c>
      <c r="E47" s="7">
        <v>0.55208333333333337</v>
      </c>
      <c r="F47" s="8">
        <v>2.9166666666666674E-2</v>
      </c>
      <c r="G47" s="12" t="s">
        <v>2</v>
      </c>
      <c r="H47" s="12" t="s">
        <v>34</v>
      </c>
      <c r="I47" s="33" t="s">
        <v>1</v>
      </c>
      <c r="J47" s="12" t="s">
        <v>34</v>
      </c>
      <c r="K47" s="33" t="s">
        <v>1</v>
      </c>
      <c r="L47" s="33" t="s">
        <v>1</v>
      </c>
      <c r="M47" s="33" t="s">
        <v>1</v>
      </c>
      <c r="N47" s="33" t="s">
        <v>1</v>
      </c>
      <c r="O47" s="33" t="s">
        <v>1</v>
      </c>
      <c r="P47" s="33" t="s">
        <v>1</v>
      </c>
      <c r="Q47" s="33" t="s">
        <v>1</v>
      </c>
      <c r="R47" s="37" t="s">
        <v>28</v>
      </c>
      <c r="S47" s="50" t="s">
        <v>1</v>
      </c>
    </row>
    <row r="48" spans="2:19" ht="21.75" customHeight="1" x14ac:dyDescent="0.25">
      <c r="B48" s="42">
        <v>45488</v>
      </c>
      <c r="C48" s="6">
        <v>4</v>
      </c>
      <c r="D48" s="7">
        <v>0.52916666666666667</v>
      </c>
      <c r="E48" s="7">
        <v>0.59236111111111112</v>
      </c>
      <c r="F48" s="8">
        <v>6.3194444444444442E-2</v>
      </c>
      <c r="G48" s="11" t="s">
        <v>1</v>
      </c>
      <c r="H48" s="12" t="s">
        <v>34</v>
      </c>
      <c r="I48" s="33" t="s">
        <v>1</v>
      </c>
      <c r="J48" s="12" t="s">
        <v>34</v>
      </c>
      <c r="K48" s="33" t="s">
        <v>1</v>
      </c>
      <c r="L48" s="33" t="s">
        <v>1</v>
      </c>
      <c r="M48" s="33" t="s">
        <v>1</v>
      </c>
      <c r="N48" s="33" t="s">
        <v>1</v>
      </c>
      <c r="O48" s="33" t="s">
        <v>1</v>
      </c>
      <c r="P48" s="33" t="s">
        <v>1</v>
      </c>
      <c r="Q48" s="33" t="s">
        <v>1</v>
      </c>
      <c r="R48" s="36" t="s">
        <v>1</v>
      </c>
      <c r="S48" s="50" t="s">
        <v>1</v>
      </c>
    </row>
    <row r="49" spans="2:19" ht="21.75" customHeight="1" x14ac:dyDescent="0.25">
      <c r="B49" s="42">
        <v>45475</v>
      </c>
      <c r="C49" s="6">
        <v>3</v>
      </c>
      <c r="D49" s="7">
        <v>0.53472222222222221</v>
      </c>
      <c r="E49" s="7">
        <v>0.60763888888888884</v>
      </c>
      <c r="F49" s="8">
        <v>7.291666666666663E-2</v>
      </c>
      <c r="G49" s="11" t="s">
        <v>1</v>
      </c>
      <c r="H49" s="12" t="s">
        <v>34</v>
      </c>
      <c r="I49" s="11" t="s">
        <v>1</v>
      </c>
      <c r="J49" s="12" t="s">
        <v>34</v>
      </c>
      <c r="K49" s="11" t="s">
        <v>1</v>
      </c>
      <c r="L49" s="11" t="s">
        <v>1</v>
      </c>
      <c r="M49" s="11" t="s">
        <v>1</v>
      </c>
      <c r="N49" s="11" t="s">
        <v>1</v>
      </c>
      <c r="O49" s="11" t="s">
        <v>1</v>
      </c>
      <c r="P49" s="11" t="s">
        <v>1</v>
      </c>
      <c r="Q49" s="12" t="s">
        <v>2</v>
      </c>
      <c r="R49" s="11" t="s">
        <v>1</v>
      </c>
      <c r="S49" s="41" t="s">
        <v>1</v>
      </c>
    </row>
    <row r="50" spans="2:19" ht="21.75" customHeight="1" x14ac:dyDescent="0.25">
      <c r="B50" s="42">
        <v>45468</v>
      </c>
      <c r="C50" s="6">
        <v>2</v>
      </c>
      <c r="D50" s="7">
        <v>0.52430555555555558</v>
      </c>
      <c r="E50" s="7">
        <v>0.54861111111111116</v>
      </c>
      <c r="F50" s="8">
        <v>2.430555555555558E-2</v>
      </c>
      <c r="G50" s="11" t="s">
        <v>1</v>
      </c>
      <c r="H50" s="12" t="s">
        <v>34</v>
      </c>
      <c r="I50" s="11" t="s">
        <v>1</v>
      </c>
      <c r="J50" s="12" t="s">
        <v>34</v>
      </c>
      <c r="K50" s="11" t="s">
        <v>1</v>
      </c>
      <c r="L50" s="11" t="s">
        <v>1</v>
      </c>
      <c r="M50" s="11" t="s">
        <v>1</v>
      </c>
      <c r="N50" s="11" t="s">
        <v>1</v>
      </c>
      <c r="O50" s="11" t="s">
        <v>1</v>
      </c>
      <c r="P50" s="11" t="s">
        <v>1</v>
      </c>
      <c r="Q50" s="11" t="s">
        <v>1</v>
      </c>
      <c r="R50" s="11" t="s">
        <v>1</v>
      </c>
      <c r="S50" s="52" t="s">
        <v>3</v>
      </c>
    </row>
    <row r="51" spans="2:19" ht="21.75" customHeight="1" x14ac:dyDescent="0.25">
      <c r="B51" s="42">
        <v>45447</v>
      </c>
      <c r="C51" s="9">
        <v>1</v>
      </c>
      <c r="D51" s="10">
        <v>0.62847222222222221</v>
      </c>
      <c r="E51" s="10">
        <v>0.63541666666666663</v>
      </c>
      <c r="F51" s="8">
        <v>6.9444444444444198E-3</v>
      </c>
      <c r="G51" s="11" t="s">
        <v>1</v>
      </c>
      <c r="H51" s="12" t="s">
        <v>34</v>
      </c>
      <c r="I51" s="11" t="s">
        <v>1</v>
      </c>
      <c r="J51" s="12" t="s">
        <v>34</v>
      </c>
      <c r="K51" s="11" t="s">
        <v>1</v>
      </c>
      <c r="L51" s="14" t="s">
        <v>3</v>
      </c>
      <c r="M51" s="11" t="s">
        <v>1</v>
      </c>
      <c r="N51" s="11" t="s">
        <v>1</v>
      </c>
      <c r="O51" s="11" t="s">
        <v>1</v>
      </c>
      <c r="P51" s="11" t="s">
        <v>1</v>
      </c>
      <c r="Q51" s="11" t="s">
        <v>1</v>
      </c>
      <c r="R51" s="11" t="s">
        <v>1</v>
      </c>
      <c r="S51" s="41" t="s">
        <v>1</v>
      </c>
    </row>
    <row r="52" spans="2:19" ht="21.75" x14ac:dyDescent="0.25">
      <c r="B52" s="71"/>
      <c r="C52" s="2"/>
      <c r="D52" s="3" t="s">
        <v>4</v>
      </c>
      <c r="E52" s="3"/>
      <c r="F52" s="5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8"/>
    </row>
    <row r="53" spans="2:19" ht="21.75" x14ac:dyDescent="0.25">
      <c r="B53" s="71"/>
      <c r="C53" s="2"/>
      <c r="D53" s="3" t="s">
        <v>5</v>
      </c>
      <c r="E53" s="4"/>
      <c r="F53" s="5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8"/>
    </row>
    <row r="54" spans="2:19" ht="195.75" x14ac:dyDescent="0.25">
      <c r="B54" s="43" t="s">
        <v>6</v>
      </c>
      <c r="C54" s="15" t="s">
        <v>7</v>
      </c>
      <c r="D54" s="15" t="s">
        <v>8</v>
      </c>
      <c r="E54" s="16" t="s">
        <v>9</v>
      </c>
      <c r="F54" s="15" t="s">
        <v>10</v>
      </c>
      <c r="G54" s="17" t="s">
        <v>11</v>
      </c>
      <c r="H54" s="17" t="s">
        <v>68</v>
      </c>
      <c r="I54" s="17" t="s">
        <v>12</v>
      </c>
      <c r="J54" s="17" t="s">
        <v>79</v>
      </c>
      <c r="K54" s="17" t="s">
        <v>13</v>
      </c>
      <c r="L54" s="17" t="s">
        <v>14</v>
      </c>
      <c r="M54" s="17" t="s">
        <v>15</v>
      </c>
      <c r="N54" s="17" t="s">
        <v>16</v>
      </c>
      <c r="O54" s="17" t="s">
        <v>17</v>
      </c>
      <c r="P54" s="17" t="s">
        <v>18</v>
      </c>
      <c r="Q54" s="17" t="s">
        <v>19</v>
      </c>
      <c r="R54" s="17" t="s">
        <v>20</v>
      </c>
      <c r="S54" s="44" t="s">
        <v>21</v>
      </c>
    </row>
    <row r="55" spans="2:19" ht="21.75" x14ac:dyDescent="0.25">
      <c r="B55" s="45" t="s">
        <v>22</v>
      </c>
      <c r="C55" s="9">
        <v>33</v>
      </c>
      <c r="D55" s="18"/>
      <c r="E55" s="19"/>
      <c r="F55" s="20">
        <v>1.0604166666666659</v>
      </c>
      <c r="G55" s="21">
        <v>13</v>
      </c>
      <c r="H55" s="21">
        <v>19</v>
      </c>
      <c r="I55" s="21">
        <v>20</v>
      </c>
      <c r="J55" s="21">
        <v>31</v>
      </c>
      <c r="K55" s="21">
        <v>54</v>
      </c>
      <c r="L55" s="21">
        <v>60</v>
      </c>
      <c r="M55" s="21">
        <v>68</v>
      </c>
      <c r="N55" s="21">
        <v>71</v>
      </c>
      <c r="O55" s="21">
        <v>73</v>
      </c>
      <c r="P55" s="21">
        <v>81</v>
      </c>
      <c r="Q55" s="21">
        <v>82</v>
      </c>
      <c r="R55" s="21">
        <v>85</v>
      </c>
      <c r="S55" s="46">
        <v>88</v>
      </c>
    </row>
    <row r="56" spans="2:19" ht="21.75" x14ac:dyDescent="0.25">
      <c r="B56" s="48" t="s">
        <v>2</v>
      </c>
      <c r="C56" s="22"/>
      <c r="D56" s="23"/>
      <c r="E56" s="23"/>
      <c r="F56" s="24" t="s">
        <v>23</v>
      </c>
      <c r="G56" s="25">
        <v>2</v>
      </c>
      <c r="H56" s="25">
        <v>1</v>
      </c>
      <c r="I56" s="25">
        <v>0</v>
      </c>
      <c r="J56" s="25">
        <v>0</v>
      </c>
      <c r="K56" s="25">
        <v>0</v>
      </c>
      <c r="L56" s="25">
        <v>5</v>
      </c>
      <c r="M56" s="25">
        <v>0</v>
      </c>
      <c r="N56" s="25">
        <v>5</v>
      </c>
      <c r="O56" s="25">
        <v>0</v>
      </c>
      <c r="P56" s="25">
        <v>1</v>
      </c>
      <c r="Q56" s="25">
        <v>2</v>
      </c>
      <c r="R56" s="25">
        <v>1</v>
      </c>
      <c r="S56" s="47">
        <v>0</v>
      </c>
    </row>
    <row r="57" spans="2:19" ht="21.75" x14ac:dyDescent="0.25">
      <c r="B57" s="48" t="s">
        <v>24</v>
      </c>
      <c r="C57" s="22"/>
      <c r="D57" s="23"/>
      <c r="E57" s="23"/>
      <c r="F57" s="24" t="s">
        <v>25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47">
        <v>0</v>
      </c>
    </row>
    <row r="58" spans="2:19" ht="21.75" x14ac:dyDescent="0.25">
      <c r="B58" s="48" t="s">
        <v>26</v>
      </c>
      <c r="C58" s="22"/>
      <c r="D58" s="23"/>
      <c r="E58" s="23"/>
      <c r="F58" s="24" t="s">
        <v>27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3</v>
      </c>
      <c r="M58" s="25">
        <v>1</v>
      </c>
      <c r="N58" s="25">
        <v>0</v>
      </c>
      <c r="O58" s="25">
        <v>3</v>
      </c>
      <c r="P58" s="25">
        <v>1</v>
      </c>
      <c r="Q58" s="25">
        <v>0</v>
      </c>
      <c r="R58" s="25">
        <v>0</v>
      </c>
      <c r="S58" s="47">
        <v>1</v>
      </c>
    </row>
    <row r="59" spans="2:19" ht="21.75" x14ac:dyDescent="0.25">
      <c r="B59" s="48" t="s">
        <v>28</v>
      </c>
      <c r="C59" s="22"/>
      <c r="D59" s="23"/>
      <c r="E59" s="23"/>
      <c r="F59" s="26" t="s">
        <v>29</v>
      </c>
      <c r="G59" s="25">
        <v>0</v>
      </c>
      <c r="H59" s="25">
        <v>0</v>
      </c>
      <c r="I59" s="25">
        <v>1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1</v>
      </c>
      <c r="S59" s="47">
        <v>0</v>
      </c>
    </row>
    <row r="60" spans="2:19" ht="21.75" x14ac:dyDescent="0.25">
      <c r="B60" s="53" t="s">
        <v>3</v>
      </c>
      <c r="C60" s="22"/>
      <c r="D60" s="23"/>
      <c r="E60" s="23"/>
      <c r="F60" s="26" t="s">
        <v>30</v>
      </c>
      <c r="G60" s="25">
        <v>15</v>
      </c>
      <c r="H60" s="25">
        <v>1</v>
      </c>
      <c r="I60" s="25">
        <v>0</v>
      </c>
      <c r="J60" s="25">
        <v>0</v>
      </c>
      <c r="K60" s="25">
        <v>0</v>
      </c>
      <c r="L60" s="25">
        <v>5</v>
      </c>
      <c r="M60" s="25">
        <v>1</v>
      </c>
      <c r="N60" s="25">
        <v>5</v>
      </c>
      <c r="O60" s="25">
        <v>1</v>
      </c>
      <c r="P60" s="25">
        <v>1</v>
      </c>
      <c r="Q60" s="25">
        <v>1</v>
      </c>
      <c r="R60" s="25">
        <v>0</v>
      </c>
      <c r="S60" s="47">
        <v>3</v>
      </c>
    </row>
    <row r="61" spans="2:19" ht="21.75" x14ac:dyDescent="0.25">
      <c r="B61" s="48" t="s">
        <v>31</v>
      </c>
      <c r="C61" s="27"/>
      <c r="D61" s="23"/>
      <c r="E61" s="23"/>
      <c r="F61" s="26" t="s">
        <v>32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47">
        <v>0</v>
      </c>
    </row>
    <row r="62" spans="2:19" ht="21.75" x14ac:dyDescent="0.25">
      <c r="B62" s="54" t="s">
        <v>1</v>
      </c>
      <c r="C62" s="27"/>
      <c r="D62" s="23"/>
      <c r="E62" s="23"/>
      <c r="F62" s="26" t="s">
        <v>33</v>
      </c>
      <c r="G62" s="25">
        <v>16</v>
      </c>
      <c r="H62" s="25">
        <v>12</v>
      </c>
      <c r="I62" s="25">
        <v>18</v>
      </c>
      <c r="J62" s="25">
        <v>1</v>
      </c>
      <c r="K62" s="25">
        <v>32</v>
      </c>
      <c r="L62" s="25">
        <v>19</v>
      </c>
      <c r="M62" s="25">
        <v>31</v>
      </c>
      <c r="N62" s="25">
        <v>23</v>
      </c>
      <c r="O62" s="25">
        <v>29</v>
      </c>
      <c r="P62" s="25">
        <v>30</v>
      </c>
      <c r="Q62" s="25">
        <v>30</v>
      </c>
      <c r="R62" s="25">
        <v>31</v>
      </c>
      <c r="S62" s="47">
        <v>29</v>
      </c>
    </row>
    <row r="63" spans="2:19" ht="21.75" x14ac:dyDescent="0.25">
      <c r="B63" s="48" t="s">
        <v>34</v>
      </c>
      <c r="C63" s="27"/>
      <c r="D63" s="23"/>
      <c r="E63" s="23"/>
      <c r="F63" s="26" t="s">
        <v>35</v>
      </c>
      <c r="G63" s="25">
        <v>0</v>
      </c>
      <c r="H63" s="25">
        <v>19</v>
      </c>
      <c r="I63" s="25">
        <v>14</v>
      </c>
      <c r="J63" s="25">
        <v>32</v>
      </c>
      <c r="K63" s="25">
        <v>0</v>
      </c>
      <c r="L63" s="25">
        <v>1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47">
        <v>0</v>
      </c>
    </row>
    <row r="64" spans="2:19" ht="21.75" x14ac:dyDescent="0.25">
      <c r="B64" s="48" t="s">
        <v>36</v>
      </c>
      <c r="C64" s="22"/>
      <c r="D64" s="23"/>
      <c r="E64" s="23"/>
      <c r="F64" s="26" t="s">
        <v>37</v>
      </c>
      <c r="G64" s="21">
        <v>0</v>
      </c>
      <c r="H64" s="21">
        <v>19</v>
      </c>
      <c r="I64" s="21">
        <v>14</v>
      </c>
      <c r="J64" s="21">
        <v>32</v>
      </c>
      <c r="K64" s="21">
        <v>0</v>
      </c>
      <c r="L64" s="21">
        <v>1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46">
        <v>0</v>
      </c>
    </row>
    <row r="65" spans="2:19" ht="21.75" x14ac:dyDescent="0.25">
      <c r="B65" s="49" t="s">
        <v>77</v>
      </c>
      <c r="C65" s="22"/>
      <c r="D65" s="23"/>
      <c r="E65" s="23"/>
      <c r="F65" s="26" t="s">
        <v>38</v>
      </c>
      <c r="G65" s="21">
        <v>33</v>
      </c>
      <c r="H65" s="21">
        <v>14</v>
      </c>
      <c r="I65" s="21">
        <v>19</v>
      </c>
      <c r="J65" s="21">
        <v>1</v>
      </c>
      <c r="K65" s="21">
        <v>33</v>
      </c>
      <c r="L65" s="21">
        <v>32</v>
      </c>
      <c r="M65" s="21">
        <v>33</v>
      </c>
      <c r="N65" s="21">
        <v>33</v>
      </c>
      <c r="O65" s="21">
        <v>33</v>
      </c>
      <c r="P65" s="21">
        <v>33</v>
      </c>
      <c r="Q65" s="21">
        <v>33</v>
      </c>
      <c r="R65" s="21">
        <v>33</v>
      </c>
      <c r="S65" s="46">
        <v>33</v>
      </c>
    </row>
    <row r="66" spans="2:19" ht="21.75" x14ac:dyDescent="0.25">
      <c r="B66" s="49" t="s">
        <v>78</v>
      </c>
      <c r="C66" s="22"/>
      <c r="D66" s="23"/>
      <c r="E66" s="23"/>
      <c r="F66" s="26" t="s">
        <v>39</v>
      </c>
      <c r="G66" s="21">
        <v>16</v>
      </c>
      <c r="H66" s="21">
        <v>12</v>
      </c>
      <c r="I66" s="21">
        <v>19</v>
      </c>
      <c r="J66" s="21">
        <v>1</v>
      </c>
      <c r="K66" s="21">
        <v>33</v>
      </c>
      <c r="L66" s="21">
        <v>22</v>
      </c>
      <c r="M66" s="21">
        <v>32</v>
      </c>
      <c r="N66" s="21">
        <v>23</v>
      </c>
      <c r="O66" s="21">
        <v>32</v>
      </c>
      <c r="P66" s="21">
        <v>31</v>
      </c>
      <c r="Q66" s="21">
        <v>30</v>
      </c>
      <c r="R66" s="21">
        <v>32</v>
      </c>
      <c r="S66" s="46">
        <v>30</v>
      </c>
    </row>
    <row r="67" spans="2:19" ht="22.5" thickBot="1" x14ac:dyDescent="0.3">
      <c r="B67" s="91" t="s">
        <v>41</v>
      </c>
      <c r="C67" s="92"/>
      <c r="D67" s="55"/>
      <c r="E67" s="55"/>
      <c r="F67" s="56" t="s">
        <v>40</v>
      </c>
      <c r="G67" s="57">
        <v>17</v>
      </c>
      <c r="H67" s="57">
        <v>2</v>
      </c>
      <c r="I67" s="57">
        <v>0</v>
      </c>
      <c r="J67" s="57">
        <v>0</v>
      </c>
      <c r="K67" s="57">
        <v>0</v>
      </c>
      <c r="L67" s="57">
        <v>10</v>
      </c>
      <c r="M67" s="57">
        <v>1</v>
      </c>
      <c r="N67" s="57">
        <v>10</v>
      </c>
      <c r="O67" s="57">
        <v>1</v>
      </c>
      <c r="P67" s="57">
        <v>2</v>
      </c>
      <c r="Q67" s="57">
        <v>3</v>
      </c>
      <c r="R67" s="57">
        <v>1</v>
      </c>
      <c r="S67" s="58">
        <v>3</v>
      </c>
    </row>
    <row r="68" spans="2:19" x14ac:dyDescent="0.25">
      <c r="B68" s="28"/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2:19" x14ac:dyDescent="0.25">
      <c r="B69" s="28"/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2:19" ht="18.75" x14ac:dyDescent="0.25"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</row>
  </sheetData>
  <mergeCells count="1">
    <mergeCell ref="B70:S70"/>
  </mergeCells>
  <printOptions horizontalCentered="1" verticalCentered="1"/>
  <pageMargins left="0.15" right="0.15" top="0.5" bottom="0.25" header="0.05" footer="0.05"/>
  <pageSetup paperSize="9" scale="48" orientation="portrait" r:id="rId1"/>
  <headerFooter>
    <oddFooter>&amp;LUpdated: &amp;D - &amp;T&amp;CPage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sheetPr>
    <pageSetUpPr fitToPage="1"/>
  </sheetPr>
  <dimension ref="B1:R75"/>
  <sheetViews>
    <sheetView tabSelected="1" topLeftCell="A63" workbookViewId="0">
      <selection activeCell="B2" sqref="B2:R74"/>
    </sheetView>
  </sheetViews>
  <sheetFormatPr defaultColWidth="9.140625" defaultRowHeight="21.75" x14ac:dyDescent="0.55000000000000004"/>
  <cols>
    <col min="1" max="1" width="9.140625" style="1"/>
    <col min="2" max="2" width="14.5703125" style="31" customWidth="1"/>
    <col min="3" max="3" width="14.5703125" style="38" customWidth="1"/>
    <col min="4" max="4" width="10.7109375" style="32" customWidth="1"/>
    <col min="5" max="6" width="13.5703125" style="1" customWidth="1"/>
    <col min="7" max="7" width="12.5703125" style="1" customWidth="1"/>
    <col min="8" max="12" width="9" style="1" customWidth="1"/>
    <col min="13" max="18" width="9.140625" style="1"/>
    <col min="19" max="19" width="4.42578125" style="1" customWidth="1"/>
    <col min="20" max="16384" width="9.140625" style="1"/>
  </cols>
  <sheetData>
    <row r="1" spans="2:18" ht="22.5" thickBot="1" x14ac:dyDescent="0.6"/>
    <row r="2" spans="2:18" ht="43.5" customHeight="1" x14ac:dyDescent="0.25">
      <c r="B2" s="163" t="s">
        <v>42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5"/>
    </row>
    <row r="3" spans="2:18" ht="26.25" customHeight="1" x14ac:dyDescent="0.25">
      <c r="B3" s="166"/>
      <c r="C3" s="104"/>
      <c r="D3" s="105"/>
      <c r="E3" s="106"/>
      <c r="F3" s="107">
        <v>2026</v>
      </c>
      <c r="G3" s="108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35"/>
    </row>
    <row r="4" spans="2:18" ht="26.25" customHeight="1" x14ac:dyDescent="0.25">
      <c r="B4" s="156"/>
      <c r="C4" s="93"/>
      <c r="D4" s="94"/>
      <c r="E4" s="3" t="s">
        <v>80</v>
      </c>
      <c r="F4" s="96"/>
      <c r="G4" s="97"/>
      <c r="H4" s="98"/>
      <c r="I4" s="98"/>
      <c r="J4" s="98"/>
      <c r="K4" s="98"/>
      <c r="L4" s="98"/>
      <c r="M4" s="98"/>
      <c r="N4" s="98"/>
      <c r="O4" s="98"/>
      <c r="P4" s="98"/>
      <c r="Q4" s="98"/>
      <c r="R4" s="130"/>
    </row>
    <row r="5" spans="2:18" ht="26.25" customHeight="1" x14ac:dyDescent="0.25">
      <c r="B5" s="156"/>
      <c r="C5" s="93"/>
      <c r="D5" s="94"/>
      <c r="E5" s="3" t="s">
        <v>76</v>
      </c>
      <c r="F5" s="96"/>
      <c r="G5" s="97"/>
      <c r="H5" s="98"/>
      <c r="I5" s="98"/>
      <c r="J5" s="98"/>
      <c r="K5" s="98"/>
      <c r="L5" s="98"/>
      <c r="M5" s="98"/>
      <c r="N5" s="98"/>
      <c r="O5" s="98"/>
      <c r="P5" s="98"/>
      <c r="Q5" s="98"/>
      <c r="R5" s="130"/>
    </row>
    <row r="6" spans="2:18" ht="26.25" customHeight="1" x14ac:dyDescent="0.25">
      <c r="B6" s="156"/>
      <c r="C6" s="93"/>
      <c r="D6" s="94"/>
      <c r="E6" s="3" t="s">
        <v>73</v>
      </c>
      <c r="F6" s="96"/>
      <c r="G6" s="97"/>
      <c r="H6" s="98"/>
      <c r="I6" s="98"/>
      <c r="J6" s="98"/>
      <c r="K6" s="98"/>
      <c r="L6" s="98"/>
      <c r="M6" s="98"/>
      <c r="N6" s="98"/>
      <c r="O6" s="98"/>
      <c r="P6" s="98"/>
      <c r="Q6" s="98"/>
      <c r="R6" s="130"/>
    </row>
    <row r="7" spans="2:18" ht="26.25" customHeight="1" x14ac:dyDescent="0.25">
      <c r="B7" s="156"/>
      <c r="C7" s="93"/>
      <c r="D7" s="94"/>
      <c r="E7" s="95" t="s">
        <v>72</v>
      </c>
      <c r="F7" s="96"/>
      <c r="G7" s="97"/>
      <c r="H7" s="98"/>
      <c r="I7" s="98"/>
      <c r="J7" s="98"/>
      <c r="K7" s="98"/>
      <c r="L7" s="98"/>
      <c r="M7" s="98"/>
      <c r="N7" s="98"/>
      <c r="O7" s="98"/>
      <c r="P7" s="98"/>
      <c r="Q7" s="98"/>
      <c r="R7" s="130"/>
    </row>
    <row r="8" spans="2:18" ht="26.25" customHeight="1" x14ac:dyDescent="0.25">
      <c r="B8" s="166"/>
      <c r="C8" s="104"/>
      <c r="D8" s="105"/>
      <c r="E8" s="106"/>
      <c r="F8" s="107">
        <v>2025</v>
      </c>
      <c r="G8" s="108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35"/>
    </row>
    <row r="9" spans="2:18" ht="21.75" customHeight="1" x14ac:dyDescent="0.25">
      <c r="B9" s="131">
        <v>45783</v>
      </c>
      <c r="C9" s="59" t="s">
        <v>46</v>
      </c>
      <c r="D9" s="60">
        <v>3</v>
      </c>
      <c r="E9" s="61">
        <v>0.52569444444444446</v>
      </c>
      <c r="F9" s="61">
        <v>0.53888888888888886</v>
      </c>
      <c r="G9" s="62">
        <v>1.3194444444444398E-2</v>
      </c>
      <c r="H9" s="63" t="s">
        <v>34</v>
      </c>
      <c r="I9" s="63" t="s">
        <v>34</v>
      </c>
      <c r="J9" s="66" t="s">
        <v>1</v>
      </c>
      <c r="K9" s="63" t="s">
        <v>34</v>
      </c>
      <c r="L9" s="63" t="s">
        <v>34</v>
      </c>
      <c r="M9" s="63" t="s">
        <v>34</v>
      </c>
      <c r="N9" s="63" t="s">
        <v>34</v>
      </c>
      <c r="O9" s="66" t="s">
        <v>1</v>
      </c>
      <c r="P9" s="65" t="s">
        <v>34</v>
      </c>
      <c r="Q9" s="66" t="s">
        <v>1</v>
      </c>
      <c r="R9" s="132" t="s">
        <v>1</v>
      </c>
    </row>
    <row r="10" spans="2:18" x14ac:dyDescent="0.25">
      <c r="B10" s="131">
        <v>45782</v>
      </c>
      <c r="C10" s="59" t="s">
        <v>46</v>
      </c>
      <c r="D10" s="60" t="s">
        <v>64</v>
      </c>
      <c r="E10" s="68"/>
      <c r="F10" s="68"/>
      <c r="G10" s="62">
        <v>0</v>
      </c>
      <c r="H10" s="63" t="s">
        <v>34</v>
      </c>
      <c r="I10" s="63" t="s">
        <v>34</v>
      </c>
      <c r="J10" s="66" t="s">
        <v>1</v>
      </c>
      <c r="K10" s="63" t="s">
        <v>34</v>
      </c>
      <c r="L10" s="63" t="s">
        <v>34</v>
      </c>
      <c r="M10" s="63" t="s">
        <v>34</v>
      </c>
      <c r="N10" s="63" t="s">
        <v>34</v>
      </c>
      <c r="O10" s="63" t="s">
        <v>28</v>
      </c>
      <c r="P10" s="65" t="s">
        <v>34</v>
      </c>
      <c r="Q10" s="66" t="s">
        <v>1</v>
      </c>
      <c r="R10" s="132" t="s">
        <v>1</v>
      </c>
    </row>
    <row r="11" spans="2:18" x14ac:dyDescent="0.25">
      <c r="B11" s="131">
        <v>45728</v>
      </c>
      <c r="C11" s="59" t="s">
        <v>46</v>
      </c>
      <c r="D11" s="60">
        <v>2</v>
      </c>
      <c r="E11" s="61">
        <v>0.5229166666666667</v>
      </c>
      <c r="F11" s="61">
        <v>0.53472222222222221</v>
      </c>
      <c r="G11" s="62">
        <v>1.1805555555555514E-2</v>
      </c>
      <c r="H11" s="63" t="s">
        <v>34</v>
      </c>
      <c r="I11" s="63" t="s">
        <v>34</v>
      </c>
      <c r="J11" s="66" t="s">
        <v>1</v>
      </c>
      <c r="K11" s="63" t="s">
        <v>34</v>
      </c>
      <c r="L11" s="63" t="s">
        <v>34</v>
      </c>
      <c r="M11" s="63" t="s">
        <v>34</v>
      </c>
      <c r="N11" s="63" t="s">
        <v>34</v>
      </c>
      <c r="O11" s="66" t="s">
        <v>1</v>
      </c>
      <c r="P11" s="65" t="s">
        <v>34</v>
      </c>
      <c r="Q11" s="66" t="s">
        <v>1</v>
      </c>
      <c r="R11" s="132" t="s">
        <v>1</v>
      </c>
    </row>
    <row r="12" spans="2:18" x14ac:dyDescent="0.25">
      <c r="B12" s="131">
        <v>45706</v>
      </c>
      <c r="C12" s="59" t="s">
        <v>44</v>
      </c>
      <c r="D12" s="67">
        <v>1</v>
      </c>
      <c r="E12" s="68">
        <v>0.46944444444444444</v>
      </c>
      <c r="F12" s="68">
        <v>0.48125000000000001</v>
      </c>
      <c r="G12" s="62">
        <v>1.1805555555555569E-2</v>
      </c>
      <c r="H12" s="63" t="s">
        <v>34</v>
      </c>
      <c r="I12" s="63" t="s">
        <v>34</v>
      </c>
      <c r="J12" s="63" t="s">
        <v>34</v>
      </c>
      <c r="K12" s="63" t="s">
        <v>34</v>
      </c>
      <c r="L12" s="63" t="s">
        <v>34</v>
      </c>
      <c r="M12" s="64" t="s">
        <v>1</v>
      </c>
      <c r="N12" s="64" t="s">
        <v>1</v>
      </c>
      <c r="O12" s="66" t="s">
        <v>1</v>
      </c>
      <c r="P12" s="65" t="s">
        <v>34</v>
      </c>
      <c r="Q12" s="66" t="s">
        <v>1</v>
      </c>
      <c r="R12" s="133" t="s">
        <v>34</v>
      </c>
    </row>
    <row r="13" spans="2:18" x14ac:dyDescent="0.25">
      <c r="B13" s="134">
        <v>45706</v>
      </c>
      <c r="C13" s="59" t="s">
        <v>48</v>
      </c>
      <c r="D13" s="67">
        <v>1</v>
      </c>
      <c r="E13" s="68">
        <v>0.4513888888888889</v>
      </c>
      <c r="F13" s="68">
        <v>0.45833333333333331</v>
      </c>
      <c r="G13" s="62">
        <v>6.9444444444444198E-3</v>
      </c>
      <c r="H13" s="63" t="s">
        <v>34</v>
      </c>
      <c r="I13" s="63" t="s">
        <v>34</v>
      </c>
      <c r="J13" s="63" t="s">
        <v>34</v>
      </c>
      <c r="K13" s="64" t="s">
        <v>1</v>
      </c>
      <c r="L13" s="63" t="s">
        <v>34</v>
      </c>
      <c r="M13" s="63" t="s">
        <v>34</v>
      </c>
      <c r="N13" s="63" t="s">
        <v>28</v>
      </c>
      <c r="O13" s="66" t="s">
        <v>1</v>
      </c>
      <c r="P13" s="66" t="s">
        <v>1</v>
      </c>
      <c r="Q13" s="65" t="s">
        <v>34</v>
      </c>
      <c r="R13" s="133" t="s">
        <v>34</v>
      </c>
    </row>
    <row r="14" spans="2:18" x14ac:dyDescent="0.25">
      <c r="B14" s="131">
        <v>45705</v>
      </c>
      <c r="C14" s="59" t="s">
        <v>46</v>
      </c>
      <c r="D14" s="60">
        <v>1</v>
      </c>
      <c r="E14" s="61">
        <v>0.48749999999999999</v>
      </c>
      <c r="F14" s="61">
        <v>0.49513888888888891</v>
      </c>
      <c r="G14" s="62">
        <v>7.6388888888889173E-3</v>
      </c>
      <c r="H14" s="63" t="s">
        <v>34</v>
      </c>
      <c r="I14" s="63" t="s">
        <v>34</v>
      </c>
      <c r="J14" s="66" t="s">
        <v>1</v>
      </c>
      <c r="K14" s="63" t="s">
        <v>34</v>
      </c>
      <c r="L14" s="63" t="s">
        <v>34</v>
      </c>
      <c r="M14" s="63" t="s">
        <v>34</v>
      </c>
      <c r="N14" s="63" t="s">
        <v>34</v>
      </c>
      <c r="O14" s="66" t="s">
        <v>1</v>
      </c>
      <c r="P14" s="65" t="s">
        <v>34</v>
      </c>
      <c r="Q14" s="66" t="s">
        <v>1</v>
      </c>
      <c r="R14" s="132" t="s">
        <v>1</v>
      </c>
    </row>
    <row r="15" spans="2:18" ht="21.75" customHeight="1" x14ac:dyDescent="0.25">
      <c r="B15" s="156"/>
      <c r="C15" s="93"/>
      <c r="D15" s="94"/>
      <c r="E15" s="95" t="s">
        <v>63</v>
      </c>
      <c r="F15" s="96"/>
      <c r="G15" s="97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130"/>
    </row>
    <row r="16" spans="2:18" ht="26.25" customHeight="1" x14ac:dyDescent="0.25">
      <c r="B16" s="166"/>
      <c r="C16" s="104"/>
      <c r="D16" s="105"/>
      <c r="E16" s="106"/>
      <c r="F16" s="107">
        <v>2024</v>
      </c>
      <c r="G16" s="108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35"/>
    </row>
    <row r="17" spans="2:18" ht="21.75" customHeight="1" x14ac:dyDescent="0.25">
      <c r="B17" s="156"/>
      <c r="C17" s="93"/>
      <c r="D17" s="94"/>
      <c r="E17" s="95" t="s">
        <v>62</v>
      </c>
      <c r="F17" s="96"/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130"/>
    </row>
    <row r="18" spans="2:18" x14ac:dyDescent="0.25">
      <c r="B18" s="134">
        <v>45637</v>
      </c>
      <c r="C18" s="59" t="s">
        <v>48</v>
      </c>
      <c r="D18" s="67">
        <v>3</v>
      </c>
      <c r="E18" s="68">
        <v>0.49375000000000002</v>
      </c>
      <c r="F18" s="68">
        <v>0.52083333333333337</v>
      </c>
      <c r="G18" s="62">
        <v>2.7083333333333348E-2</v>
      </c>
      <c r="H18" s="63" t="s">
        <v>34</v>
      </c>
      <c r="I18" s="63" t="s">
        <v>34</v>
      </c>
      <c r="J18" s="63" t="s">
        <v>34</v>
      </c>
      <c r="K18" s="63" t="s">
        <v>2</v>
      </c>
      <c r="L18" s="63" t="s">
        <v>34</v>
      </c>
      <c r="M18" s="63" t="s">
        <v>34</v>
      </c>
      <c r="N18" s="64" t="s">
        <v>1</v>
      </c>
      <c r="O18" s="66" t="s">
        <v>1</v>
      </c>
      <c r="P18" s="66" t="s">
        <v>1</v>
      </c>
      <c r="Q18" s="65" t="s">
        <v>34</v>
      </c>
      <c r="R18" s="133" t="s">
        <v>34</v>
      </c>
    </row>
    <row r="19" spans="2:18" x14ac:dyDescent="0.25">
      <c r="B19" s="131">
        <v>45636</v>
      </c>
      <c r="C19" s="59" t="s">
        <v>43</v>
      </c>
      <c r="D19" s="67">
        <v>7</v>
      </c>
      <c r="E19" s="68">
        <v>0.50486111111111109</v>
      </c>
      <c r="F19" s="68">
        <v>0.51666666666666672</v>
      </c>
      <c r="G19" s="62">
        <v>1.1805555555555625E-2</v>
      </c>
      <c r="H19" s="63" t="s">
        <v>34</v>
      </c>
      <c r="I19" s="63" t="s">
        <v>34</v>
      </c>
      <c r="J19" s="63" t="s">
        <v>34</v>
      </c>
      <c r="K19" s="63" t="s">
        <v>34</v>
      </c>
      <c r="L19" s="64" t="s">
        <v>1</v>
      </c>
      <c r="M19" s="63" t="s">
        <v>34</v>
      </c>
      <c r="N19" s="64" t="s">
        <v>1</v>
      </c>
      <c r="O19" s="65" t="s">
        <v>34</v>
      </c>
      <c r="P19" s="66" t="s">
        <v>1</v>
      </c>
      <c r="Q19" s="65" t="s">
        <v>34</v>
      </c>
      <c r="R19" s="132" t="s">
        <v>1</v>
      </c>
    </row>
    <row r="20" spans="2:18" x14ac:dyDescent="0.25">
      <c r="B20" s="131">
        <v>45635</v>
      </c>
      <c r="C20" s="59" t="s">
        <v>43</v>
      </c>
      <c r="D20" s="67">
        <v>6</v>
      </c>
      <c r="E20" s="68">
        <v>0.52986111111111112</v>
      </c>
      <c r="F20" s="68">
        <v>0.53611111111111109</v>
      </c>
      <c r="G20" s="62">
        <v>6.2499999999999778E-3</v>
      </c>
      <c r="H20" s="63" t="s">
        <v>34</v>
      </c>
      <c r="I20" s="63" t="s">
        <v>34</v>
      </c>
      <c r="J20" s="63" t="s">
        <v>34</v>
      </c>
      <c r="K20" s="63" t="s">
        <v>34</v>
      </c>
      <c r="L20" s="64" t="s">
        <v>1</v>
      </c>
      <c r="M20" s="63" t="s">
        <v>34</v>
      </c>
      <c r="N20" s="64" t="s">
        <v>1</v>
      </c>
      <c r="O20" s="65" t="s">
        <v>34</v>
      </c>
      <c r="P20" s="66" t="s">
        <v>1</v>
      </c>
      <c r="Q20" s="65" t="s">
        <v>34</v>
      </c>
      <c r="R20" s="133" t="s">
        <v>2</v>
      </c>
    </row>
    <row r="21" spans="2:18" x14ac:dyDescent="0.25">
      <c r="B21" s="131">
        <v>45629</v>
      </c>
      <c r="C21" s="59" t="s">
        <v>44</v>
      </c>
      <c r="D21" s="67">
        <v>3</v>
      </c>
      <c r="E21" s="68">
        <v>0.52430555555555558</v>
      </c>
      <c r="F21" s="68">
        <v>0.54652777777777772</v>
      </c>
      <c r="G21" s="62">
        <v>2.2222222222222143E-2</v>
      </c>
      <c r="H21" s="63" t="s">
        <v>34</v>
      </c>
      <c r="I21" s="63" t="s">
        <v>34</v>
      </c>
      <c r="J21" s="63" t="s">
        <v>34</v>
      </c>
      <c r="K21" s="63" t="s">
        <v>34</v>
      </c>
      <c r="L21" s="63" t="s">
        <v>34</v>
      </c>
      <c r="M21" s="64" t="s">
        <v>1</v>
      </c>
      <c r="N21" s="64" t="s">
        <v>1</v>
      </c>
      <c r="O21" s="66" t="s">
        <v>1</v>
      </c>
      <c r="P21" s="65" t="s">
        <v>34</v>
      </c>
      <c r="Q21" s="66" t="s">
        <v>1</v>
      </c>
      <c r="R21" s="133" t="s">
        <v>34</v>
      </c>
    </row>
    <row r="22" spans="2:18" x14ac:dyDescent="0.25">
      <c r="B22" s="134">
        <v>45623</v>
      </c>
      <c r="C22" s="59" t="s">
        <v>49</v>
      </c>
      <c r="D22" s="67">
        <v>2</v>
      </c>
      <c r="E22" s="69">
        <v>0.52638888888888891</v>
      </c>
      <c r="F22" s="69">
        <v>0.54166666666666663</v>
      </c>
      <c r="G22" s="62">
        <v>1.5277777777777724E-2</v>
      </c>
      <c r="H22" s="63" t="s">
        <v>34</v>
      </c>
      <c r="I22" s="63" t="s">
        <v>34</v>
      </c>
      <c r="J22" s="63" t="s">
        <v>34</v>
      </c>
      <c r="K22" s="64" t="s">
        <v>1</v>
      </c>
      <c r="L22" s="64" t="s">
        <v>1</v>
      </c>
      <c r="M22" s="63" t="s">
        <v>34</v>
      </c>
      <c r="N22" s="64" t="s">
        <v>1</v>
      </c>
      <c r="O22" s="65" t="s">
        <v>34</v>
      </c>
      <c r="P22" s="66" t="s">
        <v>1</v>
      </c>
      <c r="Q22" s="65" t="s">
        <v>34</v>
      </c>
      <c r="R22" s="133" t="s">
        <v>34</v>
      </c>
    </row>
    <row r="23" spans="2:18" x14ac:dyDescent="0.25">
      <c r="B23" s="131">
        <v>45622</v>
      </c>
      <c r="C23" s="59" t="s">
        <v>43</v>
      </c>
      <c r="D23" s="67">
        <v>5</v>
      </c>
      <c r="E23" s="68">
        <v>0.46319444444444446</v>
      </c>
      <c r="F23" s="68">
        <v>0.50347222222222221</v>
      </c>
      <c r="G23" s="62">
        <v>4.0277777777777746E-2</v>
      </c>
      <c r="H23" s="63" t="s">
        <v>34</v>
      </c>
      <c r="I23" s="63" t="s">
        <v>34</v>
      </c>
      <c r="J23" s="63" t="s">
        <v>34</v>
      </c>
      <c r="K23" s="63" t="s">
        <v>34</v>
      </c>
      <c r="L23" s="64" t="s">
        <v>1</v>
      </c>
      <c r="M23" s="63" t="s">
        <v>34</v>
      </c>
      <c r="N23" s="64" t="s">
        <v>1</v>
      </c>
      <c r="O23" s="65" t="s">
        <v>34</v>
      </c>
      <c r="P23" s="66" t="s">
        <v>1</v>
      </c>
      <c r="Q23" s="65" t="s">
        <v>34</v>
      </c>
      <c r="R23" s="132" t="s">
        <v>1</v>
      </c>
    </row>
    <row r="24" spans="2:18" x14ac:dyDescent="0.25">
      <c r="B24" s="131">
        <v>45621</v>
      </c>
      <c r="C24" s="59" t="s">
        <v>43</v>
      </c>
      <c r="D24" s="67">
        <v>4</v>
      </c>
      <c r="E24" s="68">
        <v>0.46180555555555558</v>
      </c>
      <c r="F24" s="68">
        <v>0.49791666666666667</v>
      </c>
      <c r="G24" s="62">
        <v>3.6111111111111094E-2</v>
      </c>
      <c r="H24" s="63" t="s">
        <v>34</v>
      </c>
      <c r="I24" s="63" t="s">
        <v>34</v>
      </c>
      <c r="J24" s="63" t="s">
        <v>34</v>
      </c>
      <c r="K24" s="63" t="s">
        <v>34</v>
      </c>
      <c r="L24" s="64" t="s">
        <v>1</v>
      </c>
      <c r="M24" s="63" t="s">
        <v>34</v>
      </c>
      <c r="N24" s="64" t="s">
        <v>1</v>
      </c>
      <c r="O24" s="65" t="s">
        <v>34</v>
      </c>
      <c r="P24" s="66" t="s">
        <v>1</v>
      </c>
      <c r="Q24" s="65" t="s">
        <v>34</v>
      </c>
      <c r="R24" s="132" t="s">
        <v>1</v>
      </c>
    </row>
    <row r="25" spans="2:18" x14ac:dyDescent="0.25">
      <c r="B25" s="131">
        <v>45600</v>
      </c>
      <c r="C25" s="59" t="s">
        <v>46</v>
      </c>
      <c r="D25" s="60">
        <v>2</v>
      </c>
      <c r="E25" s="61">
        <v>0.52638888888888891</v>
      </c>
      <c r="F25" s="61">
        <v>0.53333333333333333</v>
      </c>
      <c r="G25" s="62">
        <v>6.9444444444444198E-3</v>
      </c>
      <c r="H25" s="63" t="s">
        <v>34</v>
      </c>
      <c r="I25" s="63" t="s">
        <v>34</v>
      </c>
      <c r="J25" s="63" t="s">
        <v>2</v>
      </c>
      <c r="K25" s="63" t="s">
        <v>34</v>
      </c>
      <c r="L25" s="63" t="s">
        <v>34</v>
      </c>
      <c r="M25" s="63" t="s">
        <v>34</v>
      </c>
      <c r="N25" s="63" t="s">
        <v>34</v>
      </c>
      <c r="O25" s="66" t="s">
        <v>1</v>
      </c>
      <c r="P25" s="65" t="s">
        <v>34</v>
      </c>
      <c r="Q25" s="66" t="s">
        <v>1</v>
      </c>
      <c r="R25" s="132" t="s">
        <v>1</v>
      </c>
    </row>
    <row r="26" spans="2:18" x14ac:dyDescent="0.25">
      <c r="B26" s="131">
        <v>45600</v>
      </c>
      <c r="C26" s="59" t="s">
        <v>44</v>
      </c>
      <c r="D26" s="60">
        <v>2</v>
      </c>
      <c r="E26" s="61">
        <v>0.46180555555555558</v>
      </c>
      <c r="F26" s="61">
        <v>0.47569444444444442</v>
      </c>
      <c r="G26" s="62">
        <v>1.388888888888884E-2</v>
      </c>
      <c r="H26" s="63" t="s">
        <v>34</v>
      </c>
      <c r="I26" s="63" t="s">
        <v>34</v>
      </c>
      <c r="J26" s="63" t="s">
        <v>34</v>
      </c>
      <c r="K26" s="63" t="s">
        <v>34</v>
      </c>
      <c r="L26" s="63" t="s">
        <v>34</v>
      </c>
      <c r="M26" s="64" t="s">
        <v>1</v>
      </c>
      <c r="N26" s="63" t="s">
        <v>2</v>
      </c>
      <c r="O26" s="66" t="s">
        <v>1</v>
      </c>
      <c r="P26" s="65" t="s">
        <v>34</v>
      </c>
      <c r="Q26" s="66" t="s">
        <v>1</v>
      </c>
      <c r="R26" s="133" t="s">
        <v>34</v>
      </c>
    </row>
    <row r="27" spans="2:18" ht="21.75" customHeight="1" x14ac:dyDescent="0.25">
      <c r="B27" s="136">
        <v>45594</v>
      </c>
      <c r="C27" s="59" t="s">
        <v>43</v>
      </c>
      <c r="D27" s="60">
        <v>3</v>
      </c>
      <c r="E27" s="61">
        <v>0.46666666666666667</v>
      </c>
      <c r="F27" s="61">
        <v>0.50902777777777775</v>
      </c>
      <c r="G27" s="62">
        <v>4.2361111111111072E-2</v>
      </c>
      <c r="H27" s="63" t="s">
        <v>34</v>
      </c>
      <c r="I27" s="63" t="s">
        <v>34</v>
      </c>
      <c r="J27" s="63" t="s">
        <v>34</v>
      </c>
      <c r="K27" s="63" t="s">
        <v>34</v>
      </c>
      <c r="L27" s="64" t="s">
        <v>1</v>
      </c>
      <c r="M27" s="63" t="s">
        <v>34</v>
      </c>
      <c r="N27" s="64" t="s">
        <v>1</v>
      </c>
      <c r="O27" s="65" t="s">
        <v>34</v>
      </c>
      <c r="P27" s="65" t="s">
        <v>28</v>
      </c>
      <c r="Q27" s="65" t="s">
        <v>34</v>
      </c>
      <c r="R27" s="132" t="s">
        <v>1</v>
      </c>
    </row>
    <row r="28" spans="2:18" ht="21.75" customHeight="1" x14ac:dyDescent="0.25">
      <c r="B28" s="134">
        <v>45586</v>
      </c>
      <c r="C28" s="59" t="s">
        <v>48</v>
      </c>
      <c r="D28" s="67">
        <v>2</v>
      </c>
      <c r="E28" s="68">
        <v>0.52430555555555558</v>
      </c>
      <c r="F28" s="68">
        <v>0.53125</v>
      </c>
      <c r="G28" s="62">
        <v>6.9444444444444198E-3</v>
      </c>
      <c r="H28" s="63" t="s">
        <v>34</v>
      </c>
      <c r="I28" s="63" t="s">
        <v>34</v>
      </c>
      <c r="J28" s="63" t="s">
        <v>34</v>
      </c>
      <c r="K28" s="66" t="s">
        <v>1</v>
      </c>
      <c r="L28" s="63" t="s">
        <v>34</v>
      </c>
      <c r="M28" s="63" t="s">
        <v>34</v>
      </c>
      <c r="N28" s="64" t="s">
        <v>1</v>
      </c>
      <c r="O28" s="66" t="s">
        <v>1</v>
      </c>
      <c r="P28" s="66" t="s">
        <v>1</v>
      </c>
      <c r="Q28" s="65" t="s">
        <v>34</v>
      </c>
      <c r="R28" s="133" t="s">
        <v>34</v>
      </c>
    </row>
    <row r="29" spans="2:18" ht="21.75" customHeight="1" x14ac:dyDescent="0.25">
      <c r="B29" s="131">
        <v>45587</v>
      </c>
      <c r="C29" s="59" t="s">
        <v>43</v>
      </c>
      <c r="D29" s="67">
        <v>2</v>
      </c>
      <c r="E29" s="68">
        <v>0.46250000000000002</v>
      </c>
      <c r="F29" s="68">
        <v>0.46666666666666667</v>
      </c>
      <c r="G29" s="62">
        <v>4.1666666666666519E-3</v>
      </c>
      <c r="H29" s="63" t="s">
        <v>34</v>
      </c>
      <c r="I29" s="63" t="s">
        <v>34</v>
      </c>
      <c r="J29" s="63" t="s">
        <v>34</v>
      </c>
      <c r="K29" s="63" t="s">
        <v>34</v>
      </c>
      <c r="L29" s="64" t="s">
        <v>1</v>
      </c>
      <c r="M29" s="63" t="s">
        <v>34</v>
      </c>
      <c r="N29" s="64" t="s">
        <v>1</v>
      </c>
      <c r="O29" s="65" t="s">
        <v>34</v>
      </c>
      <c r="P29" s="66" t="s">
        <v>1</v>
      </c>
      <c r="Q29" s="65" t="s">
        <v>34</v>
      </c>
      <c r="R29" s="133" t="s">
        <v>28</v>
      </c>
    </row>
    <row r="30" spans="2:18" ht="21.75" customHeight="1" x14ac:dyDescent="0.25">
      <c r="B30" s="156"/>
      <c r="C30" s="93"/>
      <c r="D30" s="94"/>
      <c r="E30" s="95" t="s">
        <v>60</v>
      </c>
      <c r="F30" s="96"/>
      <c r="G30" s="97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30"/>
    </row>
    <row r="31" spans="2:18" ht="21.75" customHeight="1" x14ac:dyDescent="0.25">
      <c r="B31" s="156"/>
      <c r="C31" s="93"/>
      <c r="D31" s="94"/>
      <c r="E31" s="95" t="s">
        <v>69</v>
      </c>
      <c r="F31" s="96"/>
      <c r="G31" s="97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130"/>
    </row>
    <row r="32" spans="2:18" ht="21.75" customHeight="1" x14ac:dyDescent="0.25">
      <c r="B32" s="131">
        <v>45523</v>
      </c>
      <c r="C32" s="59" t="s">
        <v>43</v>
      </c>
      <c r="D32" s="67">
        <v>1</v>
      </c>
      <c r="E32" s="68">
        <v>0.52083333333333337</v>
      </c>
      <c r="F32" s="68">
        <v>0.52430555555555558</v>
      </c>
      <c r="G32" s="62">
        <v>3.4722222222222099E-3</v>
      </c>
      <c r="H32" s="63" t="s">
        <v>34</v>
      </c>
      <c r="I32" s="63" t="s">
        <v>34</v>
      </c>
      <c r="J32" s="63" t="s">
        <v>34</v>
      </c>
      <c r="K32" s="63" t="s">
        <v>34</v>
      </c>
      <c r="L32" s="64" t="s">
        <v>1</v>
      </c>
      <c r="M32" s="63" t="s">
        <v>34</v>
      </c>
      <c r="N32" s="64" t="s">
        <v>1</v>
      </c>
      <c r="O32" s="65" t="s">
        <v>34</v>
      </c>
      <c r="P32" s="66" t="s">
        <v>1</v>
      </c>
      <c r="Q32" s="65" t="s">
        <v>34</v>
      </c>
      <c r="R32" s="132" t="s">
        <v>1</v>
      </c>
    </row>
    <row r="33" spans="2:18" ht="21.75" customHeight="1" x14ac:dyDescent="0.25">
      <c r="B33" s="131">
        <v>45523</v>
      </c>
      <c r="C33" s="59" t="s">
        <v>44</v>
      </c>
      <c r="D33" s="67">
        <v>1</v>
      </c>
      <c r="E33" s="68">
        <v>0.50347222222222221</v>
      </c>
      <c r="F33" s="68">
        <v>0.51041666666666663</v>
      </c>
      <c r="G33" s="62">
        <v>6.9444444444444198E-3</v>
      </c>
      <c r="H33" s="63" t="s">
        <v>34</v>
      </c>
      <c r="I33" s="63" t="s">
        <v>34</v>
      </c>
      <c r="J33" s="63" t="s">
        <v>34</v>
      </c>
      <c r="K33" s="63" t="s">
        <v>34</v>
      </c>
      <c r="L33" s="63" t="s">
        <v>34</v>
      </c>
      <c r="M33" s="64" t="s">
        <v>1</v>
      </c>
      <c r="N33" s="64" t="s">
        <v>1</v>
      </c>
      <c r="O33" s="66" t="s">
        <v>1</v>
      </c>
      <c r="P33" s="65" t="s">
        <v>34</v>
      </c>
      <c r="Q33" s="66" t="s">
        <v>1</v>
      </c>
      <c r="R33" s="133" t="s">
        <v>34</v>
      </c>
    </row>
    <row r="34" spans="2:18" ht="21.75" customHeight="1" x14ac:dyDescent="0.25">
      <c r="B34" s="134">
        <v>45518</v>
      </c>
      <c r="C34" s="59" t="s">
        <v>45</v>
      </c>
      <c r="D34" s="67">
        <v>1</v>
      </c>
      <c r="E34" s="68">
        <v>0.50347222222222221</v>
      </c>
      <c r="F34" s="68">
        <v>0.50694444444444442</v>
      </c>
      <c r="G34" s="62">
        <v>3.4722222222222099E-3</v>
      </c>
      <c r="H34" s="63" t="s">
        <v>34</v>
      </c>
      <c r="I34" s="63" t="s">
        <v>34</v>
      </c>
      <c r="J34" s="64" t="s">
        <v>1</v>
      </c>
      <c r="K34" s="63" t="s">
        <v>34</v>
      </c>
      <c r="L34" s="63" t="s">
        <v>34</v>
      </c>
      <c r="M34" s="63" t="s">
        <v>34</v>
      </c>
      <c r="N34" s="63" t="s">
        <v>34</v>
      </c>
      <c r="O34" s="65" t="s">
        <v>34</v>
      </c>
      <c r="P34" s="66" t="s">
        <v>1</v>
      </c>
      <c r="Q34" s="66" t="s">
        <v>1</v>
      </c>
      <c r="R34" s="132" t="s">
        <v>1</v>
      </c>
    </row>
    <row r="35" spans="2:18" ht="21.75" customHeight="1" x14ac:dyDescent="0.25">
      <c r="B35" s="134">
        <v>45517</v>
      </c>
      <c r="C35" s="59" t="s">
        <v>46</v>
      </c>
      <c r="D35" s="67">
        <v>1</v>
      </c>
      <c r="E35" s="68">
        <v>0.52916666666666667</v>
      </c>
      <c r="F35" s="68">
        <v>0.53611111111111109</v>
      </c>
      <c r="G35" s="62">
        <v>6.9444444444444198E-3</v>
      </c>
      <c r="H35" s="63" t="s">
        <v>34</v>
      </c>
      <c r="I35" s="63" t="s">
        <v>34</v>
      </c>
      <c r="J35" s="64" t="s">
        <v>1</v>
      </c>
      <c r="K35" s="63" t="s">
        <v>34</v>
      </c>
      <c r="L35" s="63" t="s">
        <v>34</v>
      </c>
      <c r="M35" s="63" t="s">
        <v>34</v>
      </c>
      <c r="N35" s="63" t="s">
        <v>34</v>
      </c>
      <c r="O35" s="66" t="s">
        <v>1</v>
      </c>
      <c r="P35" s="65" t="s">
        <v>34</v>
      </c>
      <c r="Q35" s="66" t="s">
        <v>1</v>
      </c>
      <c r="R35" s="132" t="s">
        <v>1</v>
      </c>
    </row>
    <row r="36" spans="2:18" ht="21.75" customHeight="1" x14ac:dyDescent="0.25">
      <c r="B36" s="134">
        <v>45516</v>
      </c>
      <c r="C36" s="59" t="s">
        <v>47</v>
      </c>
      <c r="D36" s="67">
        <v>1</v>
      </c>
      <c r="E36" s="68">
        <v>0.52708333333333335</v>
      </c>
      <c r="F36" s="68">
        <v>0.53125</v>
      </c>
      <c r="G36" s="62">
        <v>4.1666666666666519E-3</v>
      </c>
      <c r="H36" s="63" t="s">
        <v>34</v>
      </c>
      <c r="I36" s="63" t="s">
        <v>34</v>
      </c>
      <c r="J36" s="64" t="s">
        <v>1</v>
      </c>
      <c r="K36" s="63" t="s">
        <v>34</v>
      </c>
      <c r="L36" s="64" t="s">
        <v>1</v>
      </c>
      <c r="M36" s="63" t="s">
        <v>34</v>
      </c>
      <c r="N36" s="63" t="s">
        <v>34</v>
      </c>
      <c r="O36" s="66" t="s">
        <v>1</v>
      </c>
      <c r="P36" s="65" t="s">
        <v>34</v>
      </c>
      <c r="Q36" s="65" t="s">
        <v>34</v>
      </c>
      <c r="R36" s="132" t="s">
        <v>1</v>
      </c>
    </row>
    <row r="37" spans="2:18" ht="23.25" customHeight="1" x14ac:dyDescent="0.25">
      <c r="B37" s="134">
        <v>45504</v>
      </c>
      <c r="C37" s="59" t="s">
        <v>48</v>
      </c>
      <c r="D37" s="67">
        <v>1</v>
      </c>
      <c r="E37" s="68">
        <v>0.56944444444444442</v>
      </c>
      <c r="F37" s="68">
        <v>0.57430555555555551</v>
      </c>
      <c r="G37" s="62">
        <v>4.8611111111110938E-3</v>
      </c>
      <c r="H37" s="63" t="s">
        <v>34</v>
      </c>
      <c r="I37" s="63" t="s">
        <v>34</v>
      </c>
      <c r="J37" s="63" t="s">
        <v>34</v>
      </c>
      <c r="K37" s="110" t="s">
        <v>3</v>
      </c>
      <c r="L37" s="63" t="s">
        <v>34</v>
      </c>
      <c r="M37" s="63" t="s">
        <v>34</v>
      </c>
      <c r="N37" s="64" t="s">
        <v>1</v>
      </c>
      <c r="O37" s="66" t="s">
        <v>1</v>
      </c>
      <c r="P37" s="66" t="s">
        <v>1</v>
      </c>
      <c r="Q37" s="65" t="s">
        <v>34</v>
      </c>
      <c r="R37" s="133" t="s">
        <v>34</v>
      </c>
    </row>
    <row r="38" spans="2:18" ht="21.75" customHeight="1" x14ac:dyDescent="0.25">
      <c r="B38" s="134">
        <v>45504</v>
      </c>
      <c r="C38" s="59" t="s">
        <v>49</v>
      </c>
      <c r="D38" s="67">
        <v>1</v>
      </c>
      <c r="E38" s="69">
        <v>0.53125</v>
      </c>
      <c r="F38" s="69">
        <v>0.53819444444444442</v>
      </c>
      <c r="G38" s="62">
        <v>6.9444444444444198E-3</v>
      </c>
      <c r="H38" s="63" t="s">
        <v>34</v>
      </c>
      <c r="I38" s="63" t="s">
        <v>34</v>
      </c>
      <c r="J38" s="63" t="s">
        <v>34</v>
      </c>
      <c r="K38" s="110" t="s">
        <v>3</v>
      </c>
      <c r="L38" s="64" t="s">
        <v>1</v>
      </c>
      <c r="M38" s="63" t="s">
        <v>34</v>
      </c>
      <c r="N38" s="64" t="s">
        <v>1</v>
      </c>
      <c r="O38" s="65" t="s">
        <v>34</v>
      </c>
      <c r="P38" s="66" t="s">
        <v>1</v>
      </c>
      <c r="Q38" s="65" t="s">
        <v>34</v>
      </c>
      <c r="R38" s="133" t="s">
        <v>34</v>
      </c>
    </row>
    <row r="39" spans="2:18" ht="21.75" customHeight="1" x14ac:dyDescent="0.25">
      <c r="B39" s="134">
        <v>45495</v>
      </c>
      <c r="C39" s="59" t="s">
        <v>50</v>
      </c>
      <c r="D39" s="111">
        <v>1</v>
      </c>
      <c r="E39" s="69">
        <v>0.4861111111111111</v>
      </c>
      <c r="F39" s="69">
        <v>0.5</v>
      </c>
      <c r="G39" s="62">
        <v>1.3888888888888895E-2</v>
      </c>
      <c r="H39" s="63" t="s">
        <v>34</v>
      </c>
      <c r="I39" s="63" t="s">
        <v>34</v>
      </c>
      <c r="J39" s="64" t="s">
        <v>1</v>
      </c>
      <c r="K39" s="63" t="s">
        <v>34</v>
      </c>
      <c r="L39" s="64" t="s">
        <v>1</v>
      </c>
      <c r="M39" s="64" t="s">
        <v>1</v>
      </c>
      <c r="N39" s="63" t="s">
        <v>34</v>
      </c>
      <c r="O39" s="66" t="s">
        <v>1</v>
      </c>
      <c r="P39" s="65" t="s">
        <v>34</v>
      </c>
      <c r="Q39" s="65" t="s">
        <v>34</v>
      </c>
      <c r="R39" s="133" t="s">
        <v>34</v>
      </c>
    </row>
    <row r="40" spans="2:18" ht="21.75" customHeight="1" x14ac:dyDescent="0.25">
      <c r="B40" s="156"/>
      <c r="C40" s="93"/>
      <c r="D40" s="94"/>
      <c r="E40" s="95" t="s">
        <v>4</v>
      </c>
      <c r="F40" s="95"/>
      <c r="G40" s="97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130"/>
    </row>
    <row r="41" spans="2:18" ht="21.75" customHeight="1" x14ac:dyDescent="0.25">
      <c r="B41" s="156"/>
      <c r="C41" s="93"/>
      <c r="D41" s="94"/>
      <c r="E41" s="95" t="s">
        <v>5</v>
      </c>
      <c r="F41" s="96"/>
      <c r="G41" s="97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130"/>
    </row>
    <row r="42" spans="2:18" ht="214.5" customHeight="1" x14ac:dyDescent="0.25">
      <c r="B42" s="137" t="s">
        <v>6</v>
      </c>
      <c r="C42" s="112" t="s">
        <v>51</v>
      </c>
      <c r="D42" s="113" t="s">
        <v>7</v>
      </c>
      <c r="E42" s="113" t="s">
        <v>8</v>
      </c>
      <c r="F42" s="114" t="s">
        <v>9</v>
      </c>
      <c r="G42" s="113" t="s">
        <v>10</v>
      </c>
      <c r="H42" s="115" t="s">
        <v>11</v>
      </c>
      <c r="I42" s="115" t="s">
        <v>12</v>
      </c>
      <c r="J42" s="115" t="s">
        <v>13</v>
      </c>
      <c r="K42" s="115" t="s">
        <v>14</v>
      </c>
      <c r="L42" s="115" t="s">
        <v>15</v>
      </c>
      <c r="M42" s="115" t="s">
        <v>16</v>
      </c>
      <c r="N42" s="115" t="s">
        <v>17</v>
      </c>
      <c r="O42" s="115" t="s">
        <v>18</v>
      </c>
      <c r="P42" s="115" t="s">
        <v>19</v>
      </c>
      <c r="Q42" s="115" t="s">
        <v>20</v>
      </c>
      <c r="R42" s="138" t="s">
        <v>21</v>
      </c>
    </row>
    <row r="43" spans="2:18" ht="32.25" customHeight="1" x14ac:dyDescent="0.25">
      <c r="B43" s="139" t="s">
        <v>22</v>
      </c>
      <c r="C43" s="116"/>
      <c r="D43" s="111">
        <v>26</v>
      </c>
      <c r="E43" s="117"/>
      <c r="F43" s="118"/>
      <c r="G43" s="119">
        <f>SUM(G3:G41)</f>
        <v>0.3354166666666662</v>
      </c>
      <c r="H43" s="67">
        <f>_xlfn.XLOOKUP(H$42,'[1]MP List n Code'!$B$2:$B$94,'[1]MP List n Code'!$A$2:$A$94)</f>
        <v>13</v>
      </c>
      <c r="I43" s="67">
        <f>_xlfn.XLOOKUP(I$42,'[1]MP List n Code'!$B$2:$B$94,'[1]MP List n Code'!$A$2:$A$94)</f>
        <v>20</v>
      </c>
      <c r="J43" s="67">
        <f>_xlfn.XLOOKUP(J$42,'[1]MP List n Code'!$B$2:$B$94,'[1]MP List n Code'!$A$2:$A$94)</f>
        <v>54</v>
      </c>
      <c r="K43" s="67">
        <f>_xlfn.XLOOKUP(K$42,'[1]MP List n Code'!$B$2:$B$94,'[1]MP List n Code'!$A$2:$A$94)</f>
        <v>60</v>
      </c>
      <c r="L43" s="67">
        <f>_xlfn.XLOOKUP(L$42,'[1]MP List n Code'!$B$2:$B$94,'[1]MP List n Code'!$A$2:$A$94)</f>
        <v>68</v>
      </c>
      <c r="M43" s="67">
        <f>_xlfn.XLOOKUP(M$42,'[1]MP List n Code'!$B$2:$B$94,'[1]MP List n Code'!$A$2:$A$94)</f>
        <v>71</v>
      </c>
      <c r="N43" s="67">
        <f>_xlfn.XLOOKUP(N$42,'[1]MP List n Code'!$B$2:$B$94,'[1]MP List n Code'!$A$2:$A$94)</f>
        <v>73</v>
      </c>
      <c r="O43" s="67">
        <f>_xlfn.XLOOKUP(O$42,'[1]MP List n Code'!$B$2:$B$94,'[1]MP List n Code'!$A$2:$A$94)</f>
        <v>81</v>
      </c>
      <c r="P43" s="67">
        <f>_xlfn.XLOOKUP(P$42,'[1]MP List n Code'!$B$2:$B$94,'[1]MP List n Code'!$A$2:$A$94)</f>
        <v>82</v>
      </c>
      <c r="Q43" s="67">
        <f>_xlfn.XLOOKUP(Q$42,'[1]MP List n Code'!$B$2:$B$94,'[1]MP List n Code'!$A$2:$A$94)</f>
        <v>85</v>
      </c>
      <c r="R43" s="140">
        <f>_xlfn.XLOOKUP(R$42,'[1]MP List n Code'!$B$2:$B$94,'[1]MP List n Code'!$A$2:$A$94)</f>
        <v>88</v>
      </c>
    </row>
    <row r="44" spans="2:18" x14ac:dyDescent="0.25">
      <c r="B44" s="141">
        <f>COUNTIF($C$3:$C$41,"ސަބް ކޮމިޓީ 1")</f>
        <v>1</v>
      </c>
      <c r="C44" s="59" t="s">
        <v>47</v>
      </c>
      <c r="D44" s="120">
        <f>SUMIFS($G$3:$G$41,$C$3:$C$41,"*ސަބް ކޮމިޓީ 1*")</f>
        <v>4.1666666666666519E-3</v>
      </c>
      <c r="E44" s="63" t="s">
        <v>2</v>
      </c>
      <c r="F44" s="121"/>
      <c r="G44" s="122" t="s">
        <v>23</v>
      </c>
      <c r="H44" s="123">
        <v>0</v>
      </c>
      <c r="I44" s="123">
        <v>0</v>
      </c>
      <c r="J44" s="123">
        <v>1</v>
      </c>
      <c r="K44" s="123">
        <v>1</v>
      </c>
      <c r="L44" s="123">
        <v>0</v>
      </c>
      <c r="M44" s="123">
        <v>0</v>
      </c>
      <c r="N44" s="123">
        <v>1</v>
      </c>
      <c r="O44" s="123">
        <v>0</v>
      </c>
      <c r="P44" s="123">
        <v>0</v>
      </c>
      <c r="Q44" s="123">
        <v>0</v>
      </c>
      <c r="R44" s="142">
        <v>1</v>
      </c>
    </row>
    <row r="45" spans="2:18" x14ac:dyDescent="0.25">
      <c r="B45" s="141">
        <f>COUNTIF($C$3:$C$41,"ސަބް ކޮމިޓީ 2")</f>
        <v>4</v>
      </c>
      <c r="C45" s="59" t="s">
        <v>44</v>
      </c>
      <c r="D45" s="120">
        <f>SUMIFS($G$3:$G$41,$C$3:$C$41,"*ސަބް ކޮމިޓީ 2*")</f>
        <v>5.4861111111110972E-2</v>
      </c>
      <c r="E45" s="63" t="s">
        <v>24</v>
      </c>
      <c r="F45" s="121"/>
      <c r="G45" s="122" t="s">
        <v>25</v>
      </c>
      <c r="H45" s="123">
        <v>0</v>
      </c>
      <c r="I45" s="123">
        <v>0</v>
      </c>
      <c r="J45" s="123">
        <v>0</v>
      </c>
      <c r="K45" s="123">
        <v>0</v>
      </c>
      <c r="L45" s="123">
        <v>0</v>
      </c>
      <c r="M45" s="123">
        <v>0</v>
      </c>
      <c r="N45" s="123">
        <v>0</v>
      </c>
      <c r="O45" s="123">
        <v>0</v>
      </c>
      <c r="P45" s="123">
        <v>0</v>
      </c>
      <c r="Q45" s="123">
        <v>0</v>
      </c>
      <c r="R45" s="142">
        <v>0</v>
      </c>
    </row>
    <row r="46" spans="2:18" x14ac:dyDescent="0.25">
      <c r="B46" s="141">
        <f>COUNTIF($C$3:$C$41,"ސަބް ކޮމިޓީ 3")</f>
        <v>7</v>
      </c>
      <c r="C46" s="59" t="s">
        <v>43</v>
      </c>
      <c r="D46" s="120">
        <f>SUMIFS($G$3:$G$41,$C$3:$C$41,"*ސަބް ކޮމިޓީ 3*")</f>
        <v>0.14444444444444438</v>
      </c>
      <c r="E46" s="63" t="s">
        <v>26</v>
      </c>
      <c r="F46" s="121"/>
      <c r="G46" s="122" t="s">
        <v>27</v>
      </c>
      <c r="H46" s="123">
        <v>0</v>
      </c>
      <c r="I46" s="123">
        <v>0</v>
      </c>
      <c r="J46" s="123">
        <v>0</v>
      </c>
      <c r="K46" s="123">
        <v>0</v>
      </c>
      <c r="L46" s="123">
        <v>0</v>
      </c>
      <c r="M46" s="123">
        <v>0</v>
      </c>
      <c r="N46" s="123">
        <v>0</v>
      </c>
      <c r="O46" s="123">
        <v>0</v>
      </c>
      <c r="P46" s="123">
        <v>0</v>
      </c>
      <c r="Q46" s="123">
        <v>0</v>
      </c>
      <c r="R46" s="142">
        <v>0</v>
      </c>
    </row>
    <row r="47" spans="2:18" ht="21.75" customHeight="1" x14ac:dyDescent="0.25">
      <c r="B47" s="141">
        <f>COUNTIF($C$3:$C$41,"ސަބް ކޮމިޓީ 4")</f>
        <v>1</v>
      </c>
      <c r="C47" s="59" t="s">
        <v>50</v>
      </c>
      <c r="D47" s="120">
        <f>SUMIFS($G$3:$G$41,$C$3:$C$41,"*ސަބް ކޮމިޓީ 4*")</f>
        <v>1.3888888888888895E-2</v>
      </c>
      <c r="E47" s="63" t="s">
        <v>28</v>
      </c>
      <c r="F47" s="121"/>
      <c r="G47" s="124" t="s">
        <v>29</v>
      </c>
      <c r="H47" s="123">
        <v>0</v>
      </c>
      <c r="I47" s="123">
        <v>0</v>
      </c>
      <c r="J47" s="123">
        <v>0</v>
      </c>
      <c r="K47" s="123">
        <v>0</v>
      </c>
      <c r="L47" s="123">
        <v>0</v>
      </c>
      <c r="M47" s="123">
        <v>0</v>
      </c>
      <c r="N47" s="123">
        <v>1</v>
      </c>
      <c r="O47" s="123">
        <v>1</v>
      </c>
      <c r="P47" s="123">
        <v>1</v>
      </c>
      <c r="Q47" s="123">
        <v>0</v>
      </c>
      <c r="R47" s="142">
        <v>1</v>
      </c>
    </row>
    <row r="48" spans="2:18" ht="21.75" customHeight="1" x14ac:dyDescent="0.25">
      <c r="B48" s="141">
        <f>COUNTIF($C$3:$C$41,"ސަބް ކޮމިޓީ 5")</f>
        <v>6</v>
      </c>
      <c r="C48" s="59" t="s">
        <v>46</v>
      </c>
      <c r="D48" s="120">
        <f>SUMIFS($G$3:$G$41,$C$3:$C$41,"*ސަބް ކޮމިޓީ 5*")</f>
        <v>4.6527777777777668E-2</v>
      </c>
      <c r="E48" s="110" t="s">
        <v>3</v>
      </c>
      <c r="F48" s="121"/>
      <c r="G48" s="124" t="s">
        <v>30</v>
      </c>
      <c r="H48" s="123">
        <v>0</v>
      </c>
      <c r="I48" s="123">
        <v>0</v>
      </c>
      <c r="J48" s="123">
        <v>0</v>
      </c>
      <c r="K48" s="123">
        <v>2</v>
      </c>
      <c r="L48" s="123">
        <v>0</v>
      </c>
      <c r="M48" s="123">
        <v>0</v>
      </c>
      <c r="N48" s="123">
        <v>0</v>
      </c>
      <c r="O48" s="123">
        <v>0</v>
      </c>
      <c r="P48" s="123">
        <v>0</v>
      </c>
      <c r="Q48" s="123">
        <v>0</v>
      </c>
      <c r="R48" s="142">
        <v>0</v>
      </c>
    </row>
    <row r="49" spans="2:18" ht="21.75" customHeight="1" x14ac:dyDescent="0.25">
      <c r="B49" s="141">
        <f>COUNTIF($C$3:$C$41,"ސަބް ކޮމިޓީ 6")</f>
        <v>2</v>
      </c>
      <c r="C49" s="59" t="s">
        <v>49</v>
      </c>
      <c r="D49" s="120">
        <f>SUMIFS($G$3:$G$41,$C$3:$C$41,"*ސަބް ކޮމިޓީ 6*")</f>
        <v>2.2222222222222143E-2</v>
      </c>
      <c r="E49" s="63" t="s">
        <v>31</v>
      </c>
      <c r="F49" s="121"/>
      <c r="G49" s="124" t="s">
        <v>32</v>
      </c>
      <c r="H49" s="123">
        <v>0</v>
      </c>
      <c r="I49" s="123">
        <v>0</v>
      </c>
      <c r="J49" s="123">
        <v>0</v>
      </c>
      <c r="K49" s="123">
        <v>0</v>
      </c>
      <c r="L49" s="123">
        <v>0</v>
      </c>
      <c r="M49" s="123">
        <v>0</v>
      </c>
      <c r="N49" s="123">
        <v>0</v>
      </c>
      <c r="O49" s="123">
        <v>0</v>
      </c>
      <c r="P49" s="123">
        <v>0</v>
      </c>
      <c r="Q49" s="123">
        <v>0</v>
      </c>
      <c r="R49" s="142">
        <v>0</v>
      </c>
    </row>
    <row r="50" spans="2:18" ht="21.75" customHeight="1" x14ac:dyDescent="0.25">
      <c r="B50" s="141">
        <f>COUNTIF($C$3:$C$41,"ސަބް ކޮމިޓީ 7")</f>
        <v>4</v>
      </c>
      <c r="C50" s="59" t="s">
        <v>48</v>
      </c>
      <c r="D50" s="120">
        <f>SUMIFS($G$3:$G$41,$C$3:$C$41,"*ސަބް ކޮމިޓީ 7*")</f>
        <v>4.5833333333333282E-2</v>
      </c>
      <c r="E50" s="64" t="s">
        <v>1</v>
      </c>
      <c r="F50" s="121"/>
      <c r="G50" s="124" t="s">
        <v>33</v>
      </c>
      <c r="H50" s="123">
        <v>0</v>
      </c>
      <c r="I50" s="123">
        <v>0</v>
      </c>
      <c r="J50" s="123">
        <v>8</v>
      </c>
      <c r="K50" s="123">
        <v>3</v>
      </c>
      <c r="L50" s="123">
        <v>11</v>
      </c>
      <c r="M50" s="123">
        <v>5</v>
      </c>
      <c r="N50" s="123">
        <v>15</v>
      </c>
      <c r="O50" s="123">
        <v>15</v>
      </c>
      <c r="P50" s="123">
        <v>13</v>
      </c>
      <c r="Q50" s="123">
        <v>11</v>
      </c>
      <c r="R50" s="142">
        <v>13</v>
      </c>
    </row>
    <row r="51" spans="2:18" ht="21.75" customHeight="1" x14ac:dyDescent="0.25">
      <c r="B51" s="141">
        <f>COUNTIF($C$3:$C$41,"ސަބް ކޮމިޓީ 8")</f>
        <v>1</v>
      </c>
      <c r="C51" s="59" t="s">
        <v>45</v>
      </c>
      <c r="D51" s="120">
        <f>SUMIFS($G$3:$G$41,$C$3:$C$41,"*ސަބް ކޮމިޓީ 8*")</f>
        <v>3.4722222222222099E-3</v>
      </c>
      <c r="E51" s="63" t="s">
        <v>34</v>
      </c>
      <c r="F51" s="121"/>
      <c r="G51" s="124" t="s">
        <v>35</v>
      </c>
      <c r="H51" s="123">
        <v>26</v>
      </c>
      <c r="I51" s="123">
        <v>26</v>
      </c>
      <c r="J51" s="123">
        <v>17</v>
      </c>
      <c r="K51" s="123">
        <v>20</v>
      </c>
      <c r="L51" s="123">
        <v>15</v>
      </c>
      <c r="M51" s="123">
        <v>21</v>
      </c>
      <c r="N51" s="123">
        <v>9</v>
      </c>
      <c r="O51" s="123">
        <v>10</v>
      </c>
      <c r="P51" s="123">
        <v>12</v>
      </c>
      <c r="Q51" s="123">
        <v>15</v>
      </c>
      <c r="R51" s="142">
        <v>11</v>
      </c>
    </row>
    <row r="52" spans="2:18" ht="21.75" customHeight="1" x14ac:dyDescent="0.25">
      <c r="B52" s="143"/>
      <c r="C52" s="125"/>
      <c r="D52" s="126"/>
      <c r="E52" s="63" t="s">
        <v>36</v>
      </c>
      <c r="F52" s="121"/>
      <c r="G52" s="124" t="s">
        <v>37</v>
      </c>
      <c r="H52" s="67">
        <v>26</v>
      </c>
      <c r="I52" s="67">
        <v>26</v>
      </c>
      <c r="J52" s="67">
        <v>17</v>
      </c>
      <c r="K52" s="67">
        <v>20</v>
      </c>
      <c r="L52" s="67">
        <v>15</v>
      </c>
      <c r="M52" s="67">
        <v>21</v>
      </c>
      <c r="N52" s="67">
        <v>9</v>
      </c>
      <c r="O52" s="67">
        <v>10</v>
      </c>
      <c r="P52" s="67">
        <v>12</v>
      </c>
      <c r="Q52" s="67">
        <v>15</v>
      </c>
      <c r="R52" s="140">
        <v>11</v>
      </c>
    </row>
    <row r="53" spans="2:18" ht="21.75" customHeight="1" x14ac:dyDescent="0.55000000000000004">
      <c r="B53" s="144" t="s">
        <v>70</v>
      </c>
      <c r="C53" s="127"/>
      <c r="D53" s="126"/>
      <c r="E53" s="121"/>
      <c r="F53" s="121"/>
      <c r="G53" s="124" t="s">
        <v>38</v>
      </c>
      <c r="H53" s="67">
        <v>0</v>
      </c>
      <c r="I53" s="67">
        <v>0</v>
      </c>
      <c r="J53" s="67">
        <v>9</v>
      </c>
      <c r="K53" s="67">
        <v>6</v>
      </c>
      <c r="L53" s="67">
        <v>11</v>
      </c>
      <c r="M53" s="67">
        <v>5</v>
      </c>
      <c r="N53" s="67">
        <v>17</v>
      </c>
      <c r="O53" s="67">
        <v>16</v>
      </c>
      <c r="P53" s="67">
        <v>14</v>
      </c>
      <c r="Q53" s="67">
        <v>11</v>
      </c>
      <c r="R53" s="140">
        <v>15</v>
      </c>
    </row>
    <row r="54" spans="2:18" ht="21.75" customHeight="1" x14ac:dyDescent="0.55000000000000004">
      <c r="B54" s="144" t="s">
        <v>71</v>
      </c>
      <c r="C54" s="127"/>
      <c r="D54" s="126"/>
      <c r="E54" s="121"/>
      <c r="F54" s="121"/>
      <c r="G54" s="124" t="s">
        <v>39</v>
      </c>
      <c r="H54" s="67">
        <v>0</v>
      </c>
      <c r="I54" s="67">
        <v>0</v>
      </c>
      <c r="J54" s="67">
        <v>8</v>
      </c>
      <c r="K54" s="67">
        <v>3</v>
      </c>
      <c r="L54" s="67">
        <v>11</v>
      </c>
      <c r="M54" s="67">
        <v>5</v>
      </c>
      <c r="N54" s="67">
        <v>16</v>
      </c>
      <c r="O54" s="67">
        <v>16</v>
      </c>
      <c r="P54" s="67">
        <v>14</v>
      </c>
      <c r="Q54" s="67">
        <v>11</v>
      </c>
      <c r="R54" s="140">
        <v>14</v>
      </c>
    </row>
    <row r="55" spans="2:18" x14ac:dyDescent="0.55000000000000004">
      <c r="B55" s="144" t="s">
        <v>41</v>
      </c>
      <c r="C55" s="127"/>
      <c r="D55" s="128"/>
      <c r="E55" s="121"/>
      <c r="F55" s="121"/>
      <c r="G55" s="124" t="s">
        <v>40</v>
      </c>
      <c r="H55" s="67">
        <v>0</v>
      </c>
      <c r="I55" s="67">
        <v>0</v>
      </c>
      <c r="J55" s="67">
        <v>1</v>
      </c>
      <c r="K55" s="67">
        <v>3</v>
      </c>
      <c r="L55" s="67">
        <v>0</v>
      </c>
      <c r="M55" s="67">
        <v>0</v>
      </c>
      <c r="N55" s="67">
        <v>1</v>
      </c>
      <c r="O55" s="67">
        <v>0</v>
      </c>
      <c r="P55" s="67">
        <v>0</v>
      </c>
      <c r="Q55" s="67">
        <v>0</v>
      </c>
      <c r="R55" s="140">
        <v>1</v>
      </c>
    </row>
    <row r="56" spans="2:18" s="38" customFormat="1" x14ac:dyDescent="0.55000000000000004">
      <c r="B56" s="157"/>
      <c r="C56" s="154"/>
      <c r="D56" s="155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8"/>
    </row>
    <row r="57" spans="2:18" s="38" customFormat="1" ht="65.25" x14ac:dyDescent="0.55000000000000004">
      <c r="B57" s="145"/>
      <c r="C57" s="99"/>
      <c r="D57" s="159"/>
      <c r="E57" s="161" t="s">
        <v>52</v>
      </c>
      <c r="F57" s="99"/>
      <c r="G57" s="99"/>
      <c r="H57" s="99"/>
      <c r="I57" s="99"/>
      <c r="J57" s="99"/>
      <c r="K57" s="99"/>
      <c r="L57" s="160"/>
      <c r="M57" s="160"/>
      <c r="N57" s="160"/>
      <c r="O57" s="160"/>
      <c r="P57" s="160"/>
      <c r="Q57" s="160"/>
      <c r="R57" s="146"/>
    </row>
    <row r="58" spans="2:18" s="38" customFormat="1" x14ac:dyDescent="0.55000000000000004">
      <c r="B58" s="145"/>
      <c r="C58" s="99"/>
      <c r="D58" s="159"/>
      <c r="E58" s="161"/>
      <c r="F58" s="99"/>
      <c r="G58" s="99"/>
      <c r="H58" s="99"/>
      <c r="I58" s="99"/>
      <c r="J58" s="99"/>
      <c r="K58" s="99"/>
      <c r="L58" s="160"/>
      <c r="M58" s="160"/>
      <c r="N58" s="160"/>
      <c r="O58" s="160"/>
      <c r="P58" s="160"/>
      <c r="Q58" s="160"/>
      <c r="R58" s="146"/>
    </row>
    <row r="59" spans="2:18" s="38" customFormat="1" ht="65.25" x14ac:dyDescent="0.55000000000000004">
      <c r="B59" s="145"/>
      <c r="C59" s="99"/>
      <c r="D59" s="159"/>
      <c r="E59" s="161" t="s">
        <v>53</v>
      </c>
      <c r="F59" s="99"/>
      <c r="G59" s="99"/>
      <c r="H59" s="99"/>
      <c r="I59" s="99"/>
      <c r="J59" s="99"/>
      <c r="K59" s="99"/>
      <c r="L59" s="160"/>
      <c r="M59" s="160"/>
      <c r="N59" s="160"/>
      <c r="O59" s="160"/>
      <c r="P59" s="160"/>
      <c r="Q59" s="160"/>
      <c r="R59" s="146"/>
    </row>
    <row r="60" spans="2:18" s="38" customFormat="1" x14ac:dyDescent="0.55000000000000004">
      <c r="B60" s="147"/>
      <c r="D60" s="162"/>
      <c r="R60" s="148"/>
    </row>
    <row r="61" spans="2:18" s="38" customFormat="1" ht="65.25" x14ac:dyDescent="0.55000000000000004">
      <c r="B61" s="145"/>
      <c r="C61" s="99"/>
      <c r="D61" s="159"/>
      <c r="E61" s="161" t="s">
        <v>54</v>
      </c>
      <c r="F61" s="99"/>
      <c r="G61" s="99"/>
      <c r="H61" s="99"/>
      <c r="I61" s="99"/>
      <c r="J61" s="99"/>
      <c r="K61" s="99"/>
      <c r="L61" s="160"/>
      <c r="M61" s="160"/>
      <c r="N61" s="160"/>
      <c r="O61" s="160"/>
      <c r="P61" s="160"/>
      <c r="Q61" s="160"/>
      <c r="R61" s="146"/>
    </row>
    <row r="62" spans="2:18" s="38" customFormat="1" x14ac:dyDescent="0.55000000000000004">
      <c r="B62" s="147"/>
      <c r="D62" s="162"/>
      <c r="R62" s="148"/>
    </row>
    <row r="63" spans="2:18" s="38" customFormat="1" ht="65.25" x14ac:dyDescent="0.55000000000000004">
      <c r="B63" s="145"/>
      <c r="C63" s="99"/>
      <c r="D63" s="159"/>
      <c r="E63" s="161" t="s">
        <v>55</v>
      </c>
      <c r="F63" s="99"/>
      <c r="G63" s="99"/>
      <c r="H63" s="99"/>
      <c r="I63" s="99"/>
      <c r="J63" s="99"/>
      <c r="K63" s="99"/>
      <c r="L63" s="160"/>
      <c r="M63" s="160"/>
      <c r="N63" s="160"/>
      <c r="O63" s="160"/>
      <c r="P63" s="160"/>
      <c r="Q63" s="160"/>
      <c r="R63" s="146"/>
    </row>
    <row r="64" spans="2:18" s="38" customFormat="1" x14ac:dyDescent="0.55000000000000004">
      <c r="B64" s="147"/>
      <c r="D64" s="162"/>
      <c r="R64" s="148"/>
    </row>
    <row r="65" spans="2:18" s="38" customFormat="1" ht="65.25" x14ac:dyDescent="0.55000000000000004">
      <c r="B65" s="145"/>
      <c r="C65" s="99"/>
      <c r="D65" s="159"/>
      <c r="E65" s="161" t="s">
        <v>56</v>
      </c>
      <c r="F65" s="99"/>
      <c r="G65" s="99"/>
      <c r="H65" s="99"/>
      <c r="I65" s="99"/>
      <c r="J65" s="99"/>
      <c r="K65" s="99"/>
      <c r="L65" s="160"/>
      <c r="M65" s="160"/>
      <c r="N65" s="160"/>
      <c r="O65" s="160"/>
      <c r="P65" s="160"/>
      <c r="Q65" s="160"/>
      <c r="R65" s="146"/>
    </row>
    <row r="66" spans="2:18" s="38" customFormat="1" x14ac:dyDescent="0.55000000000000004">
      <c r="B66" s="147"/>
      <c r="D66" s="162"/>
      <c r="R66" s="148"/>
    </row>
    <row r="67" spans="2:18" s="38" customFormat="1" ht="65.25" x14ac:dyDescent="0.55000000000000004">
      <c r="B67" s="145"/>
      <c r="C67" s="99"/>
      <c r="D67" s="159"/>
      <c r="E67" s="161" t="s">
        <v>57</v>
      </c>
      <c r="F67" s="99"/>
      <c r="G67" s="99"/>
      <c r="H67" s="99"/>
      <c r="I67" s="99"/>
      <c r="J67" s="99"/>
      <c r="K67" s="99"/>
      <c r="L67" s="160"/>
      <c r="M67" s="160"/>
      <c r="N67" s="160"/>
      <c r="O67" s="160"/>
      <c r="P67" s="160"/>
      <c r="Q67" s="160"/>
      <c r="R67" s="146"/>
    </row>
    <row r="68" spans="2:18" s="38" customFormat="1" x14ac:dyDescent="0.55000000000000004">
      <c r="B68" s="147"/>
      <c r="D68" s="162"/>
      <c r="R68" s="148"/>
    </row>
    <row r="69" spans="2:18" s="38" customFormat="1" ht="65.25" x14ac:dyDescent="0.55000000000000004">
      <c r="B69" s="145"/>
      <c r="C69" s="99"/>
      <c r="D69" s="159"/>
      <c r="E69" s="161" t="s">
        <v>58</v>
      </c>
      <c r="F69" s="99"/>
      <c r="G69" s="99"/>
      <c r="H69" s="99"/>
      <c r="I69" s="99"/>
      <c r="J69" s="99"/>
      <c r="K69" s="99"/>
      <c r="L69" s="160"/>
      <c r="M69" s="160"/>
      <c r="N69" s="160"/>
      <c r="O69" s="160"/>
      <c r="P69" s="160"/>
      <c r="Q69" s="160"/>
      <c r="R69" s="146"/>
    </row>
    <row r="70" spans="2:18" s="38" customFormat="1" x14ac:dyDescent="0.55000000000000004">
      <c r="B70" s="147"/>
      <c r="D70" s="162"/>
      <c r="R70" s="148"/>
    </row>
    <row r="71" spans="2:18" s="38" customFormat="1" ht="65.25" x14ac:dyDescent="0.55000000000000004">
      <c r="B71" s="145"/>
      <c r="C71" s="99"/>
      <c r="D71" s="159"/>
      <c r="E71" s="161" t="s">
        <v>59</v>
      </c>
      <c r="F71" s="99"/>
      <c r="G71" s="99"/>
      <c r="H71" s="99"/>
      <c r="I71" s="99"/>
      <c r="J71" s="99"/>
      <c r="K71" s="99"/>
      <c r="L71" s="160"/>
      <c r="M71" s="160"/>
      <c r="N71" s="160"/>
      <c r="O71" s="160"/>
      <c r="P71" s="160"/>
      <c r="Q71" s="160"/>
      <c r="R71" s="146"/>
    </row>
    <row r="72" spans="2:18" s="38" customFormat="1" x14ac:dyDescent="0.55000000000000004">
      <c r="B72" s="147"/>
      <c r="D72" s="162"/>
      <c r="R72" s="148"/>
    </row>
    <row r="73" spans="2:18" s="38" customFormat="1" x14ac:dyDescent="0.55000000000000004">
      <c r="B73" s="145"/>
      <c r="C73" s="99"/>
      <c r="D73" s="159"/>
      <c r="E73" s="161"/>
      <c r="F73" s="99"/>
      <c r="G73" s="99"/>
      <c r="H73" s="99"/>
      <c r="I73" s="99"/>
      <c r="J73" s="99"/>
      <c r="K73" s="99"/>
      <c r="L73" s="160"/>
      <c r="M73" s="160"/>
      <c r="N73" s="160"/>
      <c r="O73" s="160"/>
      <c r="P73" s="160"/>
      <c r="Q73" s="160"/>
      <c r="R73" s="146"/>
    </row>
    <row r="74" spans="2:18" s="38" customFormat="1" ht="22.5" thickBot="1" x14ac:dyDescent="0.6">
      <c r="B74" s="149"/>
      <c r="C74" s="150"/>
      <c r="D74" s="151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2"/>
    </row>
    <row r="75" spans="2:18" x14ac:dyDescent="0.55000000000000004">
      <c r="B75" s="100"/>
      <c r="C75" s="99"/>
      <c r="D75" s="101"/>
      <c r="E75" s="102"/>
      <c r="F75" s="103"/>
      <c r="G75" s="103"/>
      <c r="H75" s="103"/>
      <c r="I75" s="103"/>
      <c r="J75" s="103"/>
      <c r="K75" s="103"/>
      <c r="L75" s="30"/>
      <c r="M75" s="30"/>
      <c r="N75" s="30"/>
      <c r="O75" s="30"/>
      <c r="P75" s="30"/>
      <c r="Q75" s="30"/>
      <c r="R75" s="30"/>
    </row>
  </sheetData>
  <printOptions horizontalCentered="1"/>
  <pageMargins left="0.15" right="0.15" top="0.5" bottom="0.5" header="0.05" footer="0.05"/>
  <pageSetup paperSize="9" scale="54" fitToHeight="0" orientation="portrait" r:id="rId1"/>
  <headerFooter>
    <oddFooter>&amp;LUpdated: &amp;D - &amp;T&amp;CPage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Committee</vt:lpstr>
      <vt:lpstr>Sub 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Hawwa Yameena</cp:lastModifiedBy>
  <cp:lastPrinted>2026-09-16T07:39:14Z</cp:lastPrinted>
  <dcterms:created xsi:type="dcterms:W3CDTF">2015-06-05T18:17:20Z</dcterms:created>
  <dcterms:modified xsi:type="dcterms:W3CDTF">2026-09-16T07:39:20Z</dcterms:modified>
</cp:coreProperties>
</file>