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9th Majlis\6. COMMITTEE HAZIRY FINAL-EXCEL\COMMITTEE HAAZIREE 2024\2. PT\"/>
    </mc:Choice>
  </mc:AlternateContent>
  <xr:revisionPtr revIDLastSave="0" documentId="13_ncr:1_{F1000F31-FA45-4667-AD2B-F89433542E39}" xr6:coauthVersionLast="47" xr6:coauthVersionMax="47" xr10:uidLastSave="{00000000-0000-0000-0000-000000000000}"/>
  <bookViews>
    <workbookView xWindow="-120" yWindow="-120" windowWidth="29040" windowHeight="15720" tabRatio="822" firstSheet="1" activeTab="1" xr2:uid="{00000000-000D-0000-FFFF-FFFF00000000}"/>
  </bookViews>
  <sheets>
    <sheet name="VC-Csub2" sheetId="147" state="hidden" r:id="rId1"/>
    <sheet name="19th Majlis-PT" sheetId="19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94" l="1"/>
  <c r="F5" i="194"/>
  <c r="F9" i="194" l="1"/>
  <c r="F8" i="194"/>
  <c r="F7" i="194"/>
  <c r="L126" i="194"/>
  <c r="L127" i="194"/>
  <c r="L128" i="194"/>
  <c r="L129" i="194"/>
  <c r="L130" i="194"/>
  <c r="L131" i="194"/>
  <c r="L132" i="194"/>
  <c r="L133" i="194"/>
  <c r="L134" i="194"/>
  <c r="L135" i="194"/>
  <c r="L136" i="194"/>
  <c r="L137" i="194"/>
  <c r="L138" i="194"/>
  <c r="L139" i="194"/>
  <c r="F15" i="194"/>
  <c r="F14" i="194"/>
  <c r="F13" i="194"/>
  <c r="F16" i="194" l="1"/>
  <c r="F17" i="194"/>
  <c r="F18" i="194"/>
  <c r="F19" i="194"/>
  <c r="F20" i="194"/>
  <c r="F21" i="194"/>
  <c r="F26" i="194"/>
  <c r="Q139" i="194"/>
  <c r="P139" i="194"/>
  <c r="O139" i="194"/>
  <c r="N139" i="194"/>
  <c r="M139" i="194"/>
  <c r="K139" i="194"/>
  <c r="J139" i="194"/>
  <c r="I139" i="194"/>
  <c r="H139" i="194"/>
  <c r="G139" i="194"/>
  <c r="Q138" i="194"/>
  <c r="P138" i="194"/>
  <c r="O138" i="194"/>
  <c r="N138" i="194"/>
  <c r="M138" i="194"/>
  <c r="K138" i="194"/>
  <c r="J138" i="194"/>
  <c r="I138" i="194"/>
  <c r="H138" i="194"/>
  <c r="G138" i="194"/>
  <c r="Q137" i="194"/>
  <c r="P137" i="194"/>
  <c r="O137" i="194"/>
  <c r="N137" i="194"/>
  <c r="M137" i="194"/>
  <c r="K137" i="194"/>
  <c r="J137" i="194"/>
  <c r="I137" i="194"/>
  <c r="H137" i="194"/>
  <c r="G137" i="194"/>
  <c r="Q136" i="194"/>
  <c r="P136" i="194"/>
  <c r="O136" i="194"/>
  <c r="N136" i="194"/>
  <c r="M136" i="194"/>
  <c r="K136" i="194"/>
  <c r="J136" i="194"/>
  <c r="I136" i="194"/>
  <c r="H136" i="194"/>
  <c r="G136" i="194"/>
  <c r="Q135" i="194"/>
  <c r="P135" i="194"/>
  <c r="O135" i="194"/>
  <c r="N135" i="194"/>
  <c r="M135" i="194"/>
  <c r="K135" i="194"/>
  <c r="J135" i="194"/>
  <c r="I135" i="194"/>
  <c r="H135" i="194"/>
  <c r="G135" i="194"/>
  <c r="Q134" i="194"/>
  <c r="P134" i="194"/>
  <c r="O134" i="194"/>
  <c r="N134" i="194"/>
  <c r="M134" i="194"/>
  <c r="K134" i="194"/>
  <c r="J134" i="194"/>
  <c r="I134" i="194"/>
  <c r="H134" i="194"/>
  <c r="G134" i="194"/>
  <c r="Q133" i="194"/>
  <c r="P133" i="194"/>
  <c r="O133" i="194"/>
  <c r="N133" i="194"/>
  <c r="M133" i="194"/>
  <c r="K133" i="194"/>
  <c r="J133" i="194"/>
  <c r="I133" i="194"/>
  <c r="H133" i="194"/>
  <c r="G133" i="194"/>
  <c r="Q132" i="194"/>
  <c r="P132" i="194"/>
  <c r="O132" i="194"/>
  <c r="N132" i="194"/>
  <c r="M132" i="194"/>
  <c r="K132" i="194"/>
  <c r="J132" i="194"/>
  <c r="I132" i="194"/>
  <c r="H132" i="194"/>
  <c r="G132" i="194"/>
  <c r="Q131" i="194"/>
  <c r="P131" i="194"/>
  <c r="O131" i="194"/>
  <c r="N131" i="194"/>
  <c r="M131" i="194"/>
  <c r="K131" i="194"/>
  <c r="J131" i="194"/>
  <c r="I131" i="194"/>
  <c r="H131" i="194"/>
  <c r="G131" i="194"/>
  <c r="Q130" i="194"/>
  <c r="P130" i="194"/>
  <c r="O130" i="194"/>
  <c r="N130" i="194"/>
  <c r="M130" i="194"/>
  <c r="K130" i="194"/>
  <c r="J130" i="194"/>
  <c r="I130" i="194"/>
  <c r="H130" i="194"/>
  <c r="G130" i="194"/>
  <c r="Q129" i="194"/>
  <c r="P129" i="194"/>
  <c r="O129" i="194"/>
  <c r="N129" i="194"/>
  <c r="M129" i="194"/>
  <c r="K129" i="194"/>
  <c r="J129" i="194"/>
  <c r="I129" i="194"/>
  <c r="H129" i="194"/>
  <c r="G129" i="194"/>
  <c r="Q128" i="194"/>
  <c r="P128" i="194"/>
  <c r="O128" i="194"/>
  <c r="N128" i="194"/>
  <c r="M128" i="194"/>
  <c r="K128" i="194"/>
  <c r="J128" i="194"/>
  <c r="I128" i="194"/>
  <c r="H128" i="194"/>
  <c r="G128" i="194"/>
  <c r="Q127" i="194"/>
  <c r="P127" i="194"/>
  <c r="O127" i="194"/>
  <c r="N127" i="194"/>
  <c r="M127" i="194"/>
  <c r="K127" i="194"/>
  <c r="J127" i="194"/>
  <c r="I127" i="194"/>
  <c r="H127" i="194"/>
  <c r="G127" i="194"/>
  <c r="Q126" i="194"/>
  <c r="P126" i="194"/>
  <c r="O126" i="194"/>
  <c r="N126" i="194"/>
  <c r="M126" i="194"/>
  <c r="K126" i="194"/>
  <c r="J126" i="194"/>
  <c r="I126" i="194"/>
  <c r="H126" i="194"/>
  <c r="G126" i="194"/>
  <c r="C125" i="194"/>
  <c r="F122" i="194"/>
  <c r="F121" i="194"/>
  <c r="F120" i="194"/>
  <c r="F119" i="194"/>
  <c r="F118" i="194"/>
  <c r="F115" i="194"/>
  <c r="F114" i="194"/>
  <c r="F113" i="194"/>
  <c r="F109" i="194"/>
  <c r="F108" i="194"/>
  <c r="F107" i="194"/>
  <c r="F106" i="194"/>
  <c r="F105" i="194"/>
  <c r="F104" i="194"/>
  <c r="F101" i="194"/>
  <c r="F100" i="194"/>
  <c r="F99" i="194"/>
  <c r="F98" i="194"/>
  <c r="F97" i="194"/>
  <c r="F96" i="194"/>
  <c r="F95" i="194"/>
  <c r="F94" i="194"/>
  <c r="F93" i="194"/>
  <c r="F92" i="194"/>
  <c r="F91" i="194"/>
  <c r="F90" i="194"/>
  <c r="F87" i="194"/>
  <c r="F86" i="194"/>
  <c r="F85" i="194"/>
  <c r="F84" i="194"/>
  <c r="F83" i="194"/>
  <c r="F79" i="194"/>
  <c r="F78" i="194"/>
  <c r="F77" i="194"/>
  <c r="F76" i="194"/>
  <c r="F75" i="194"/>
  <c r="F74" i="194"/>
  <c r="F73" i="194"/>
  <c r="F72" i="194"/>
  <c r="F71" i="194"/>
  <c r="F68" i="194"/>
  <c r="F65" i="194"/>
  <c r="F64" i="194"/>
  <c r="F63" i="194"/>
  <c r="F62" i="194"/>
  <c r="F61" i="194"/>
  <c r="F60" i="194"/>
  <c r="F59" i="194"/>
  <c r="F58" i="194"/>
  <c r="F57" i="194"/>
  <c r="F56" i="194"/>
  <c r="F55" i="194"/>
  <c r="F54" i="194"/>
  <c r="F53" i="194"/>
  <c r="F49" i="194"/>
  <c r="F48" i="194"/>
  <c r="F47" i="194"/>
  <c r="F46" i="194"/>
  <c r="F45" i="194"/>
  <c r="F42" i="194"/>
  <c r="F41" i="194"/>
  <c r="F38" i="194"/>
  <c r="F37" i="194"/>
  <c r="F36" i="194"/>
  <c r="F35" i="194"/>
  <c r="F34" i="194"/>
  <c r="F33" i="194"/>
  <c r="F32" i="194"/>
  <c r="F31" i="194"/>
  <c r="F30" i="194"/>
  <c r="F125" i="194" l="1"/>
</calcChain>
</file>

<file path=xl/sharedStrings.xml><?xml version="1.0" encoding="utf-8"?>
<sst xmlns="http://schemas.openxmlformats.org/spreadsheetml/2006/main" count="1119" uniqueCount="139">
  <si>
    <t>S</t>
  </si>
  <si>
    <t>P</t>
  </si>
  <si>
    <t>L</t>
  </si>
  <si>
    <t>O</t>
  </si>
  <si>
    <t>ރަސްމީ</t>
  </si>
  <si>
    <t>ހޯރަފުށި ދާއިރާގެ މެންބަރު އަޙްމަދު ސަލީމް</t>
  </si>
  <si>
    <t>އިހަވަންދޫ ދާއިރާގެ މެންބަރު މުޙައްމަދު ޝިފާޢު</t>
  </si>
  <si>
    <t>ކެލާ ދާއިރާގެ މެންބަރު އިބްރާހީމް ޝަރީފް</t>
  </si>
  <si>
    <t>ކަނޑިތީމު ދާއިރާގެ މެންބަރު ޢަބްދުﷲ ޝަހީމް ޢަބްދުލްޙަކީމް</t>
  </si>
  <si>
    <t>އުނގޫފާރު ދާއިރާގެ މެންބަރު މުޙައްމަދު ވަޙީދު</t>
  </si>
  <si>
    <t>އިނގުރައިދޫ ދާއިރާގެ މެންބަރު ޙަސަން އަޙްމަދު</t>
  </si>
  <si>
    <t>ކެޔޮދޫ ދާއިރާގެ މެންބަރު ޙުސައިން ޤާސިމް</t>
  </si>
  <si>
    <t>މުލަކު ދާއިރާގެ މެންބަރު އިބްރާހީމް ނަޞީރު</t>
  </si>
  <si>
    <t>ތިނަދޫ އުތުރު ދާއިރާގެ މެންބަރު ޢަބްދުލްމުޣުނީ</t>
  </si>
  <si>
    <t>ހެންވޭރު ހުޅަނގު ދާއިރާގެ މެންބަރު ޙަސަން ލަޠީފް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</si>
  <si>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</si>
  <si>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</si>
  <si>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</si>
  <si>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</si>
  <si>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</si>
  <si>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</si>
  <si>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</si>
  <si>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</si>
  <si>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</si>
  <si>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</si>
  <si>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</si>
  <si>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</si>
  <si>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ކޮމިޓީގައި ނުހިމެނޭ</t>
  </si>
  <si>
    <t>N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</si>
  <si>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</si>
  <si>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</si>
  <si>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</si>
  <si>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</si>
  <si>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</si>
  <si>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</si>
  <si>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</si>
  <si>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</si>
  <si>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</si>
  <si>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</si>
  <si>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</si>
  <si>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</si>
  <si>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</si>
  <si>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</si>
  <si>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</si>
  <si>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މަޖިލީހުގައި ބޭއްވުނު ޕެޓިޝަން ކޮމިޓީގެ ބައްދަލުވުންތަކަށް އެ ކޮމިޓީގެ މެންބަރުން ވަޑައިގެންނެވި ނިސްބަތް އެނގިވަޑައިގަންނަވާނެ ހާޒިރީގެ ތަފްޞީލު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</si>
  <si>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</si>
  <si>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</si>
  <si>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</si>
  <si>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</si>
  <si>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</si>
  <si>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</si>
  <si>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</si>
  <si>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ނިމުން (30 ޖުން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</si>
  <si>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</si>
  <si>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</si>
  <si>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</si>
  <si>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</si>
  <si>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12:10</t>
  </si>
  <si>
    <t>12:25</t>
  </si>
  <si>
    <t>10:11</t>
  </si>
  <si>
    <t>10:41</t>
  </si>
  <si>
    <t>10:25</t>
  </si>
  <si>
    <t>10:52</t>
  </si>
  <si>
    <t>11:10</t>
  </si>
  <si>
    <t>11:55</t>
  </si>
  <si>
    <t>11:05</t>
  </si>
  <si>
    <t>12:35</t>
  </si>
  <si>
    <t>11:08</t>
  </si>
  <si>
    <t>11:37</t>
  </si>
  <si>
    <t>11:15</t>
  </si>
  <si>
    <t>12:45</t>
  </si>
  <si>
    <t>13:15</t>
  </si>
  <si>
    <t>12:05</t>
  </si>
  <si>
    <t>11:45</t>
  </si>
  <si>
    <t>12:30</t>
  </si>
  <si>
    <t>11:40</t>
  </si>
  <si>
    <t>15:05</t>
  </si>
  <si>
    <t>12:50</t>
  </si>
  <si>
    <t>2021 ވަނަ އަހަރުގެ ތިންވަނަ ދައުރު ފެށުން (16 އޮގަސްޓު 2021)</t>
  </si>
  <si>
    <t>2021 ވަނަ އަހަރުގެ ދެވަނަ ދައުރު ނިމުން (8 ޖުލައި 2021)</t>
  </si>
  <si>
    <t>14:05</t>
  </si>
  <si>
    <t>14:47</t>
  </si>
  <si>
    <t>2021 ވަނަ އަހަރުގެ ދެވަނަ ދައުރު ފެށުން (17 މޭ 2020)</t>
  </si>
  <si>
    <t>2021 ވަނަ އަހަރުގެ ފުރަތަމަ ދައުރު ނިމުން (29 އެޕްރިލް 2021)</t>
  </si>
  <si>
    <t>10:10</t>
  </si>
  <si>
    <t>10:35</t>
  </si>
  <si>
    <t>10:30</t>
  </si>
  <si>
    <t>11:30</t>
  </si>
  <si>
    <t>12:15</t>
  </si>
  <si>
    <t>13:45</t>
  </si>
  <si>
    <t>13:10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</si>
  <si>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</si>
  <si>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</si>
  <si>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11:50</t>
  </si>
  <si>
    <t>12:40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</si>
  <si>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</si>
  <si>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</si>
  <si>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15:30</t>
  </si>
  <si>
    <t>16:10</t>
  </si>
  <si>
    <t>13:40</t>
  </si>
  <si>
    <t>10:05</t>
  </si>
  <si>
    <t>11:00</t>
  </si>
  <si>
    <t>10:20</t>
  </si>
  <si>
    <t>10:08</t>
  </si>
  <si>
    <t>10:53</t>
  </si>
  <si>
    <t>11:25</t>
  </si>
  <si>
    <t>11:20</t>
  </si>
  <si>
    <t>10:55</t>
  </si>
  <si>
    <t>14:13</t>
  </si>
  <si>
    <t>15:07</t>
  </si>
  <si>
    <t>14:15</t>
  </si>
  <si>
    <t>15:10</t>
  </si>
  <si>
    <t>2020 ވަނަ އަހަރުގެ ދެވަނަ ދައުރު ފެށުން (1 ޖޫން 2020)</t>
  </si>
  <si>
    <t>2020 ވަނަ އަހަރުގެ ފުރަތަމަ ދައުރު ނިމުން (30 މޭ 2020)</t>
  </si>
  <si>
    <t>16:05</t>
  </si>
  <si>
    <t>16:40</t>
  </si>
  <si>
    <t>14:10</t>
  </si>
  <si>
    <t>15:55</t>
  </si>
  <si>
    <t>15:50</t>
  </si>
  <si>
    <t>17:05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</si>
  <si>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</si>
  <si>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</si>
  <si>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09:40</t>
  </si>
  <si>
    <t>09:50</t>
  </si>
  <si>
    <t>12:00</t>
  </si>
  <si>
    <t>14:45</t>
  </si>
  <si>
    <t>15:00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</si>
  <si>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</si>
  <si>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</si>
  <si>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14:35</t>
  </si>
  <si>
    <t>11:35</t>
  </si>
  <si>
    <t>17:10</t>
  </si>
  <si>
    <t>17:15</t>
  </si>
  <si>
    <t>19 ވަނަ މަޖިލީހުގެ ދައުރު ފެށުން (28 މޭ 2019) - ދާއިމީ ކޮމިޓީތައް އެކުލަވާލުން (11 ޖޫން 2019)</t>
  </si>
  <si>
    <t>2023 ވަނަ އަހަރުގެ ތިންވަނަ ދައުރު ނިމުން (28 ޑިސެންބަރު 2023)</t>
  </si>
  <si>
    <t>2024 ވަނަ އަހަރުގެ ފުރަތަމަ ދައުރު ފެށުން (04 ފެބުރުވަރީ 2024)</t>
  </si>
  <si>
    <t>2024 ވަނަ އަހަރުގެ ފުރަތަމަ ދައުރު ނިމުން (13 މޭ 2024)</t>
  </si>
  <si>
    <t>19 ވަނަ މަޖިލީހުގެ ދައުރު ނިމުން</t>
  </si>
  <si>
    <t>ފުނދޫ ދާއިރާގެ މެންބަރު މުޙައްމަދު ޝާހިދު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</si>
</sst>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7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9"/>
      <color rgb="FF000000"/>
      <name val="Times New Roman"/>
      <family val="1"/>
    </font>
    <font>
      <b/>
      <sz val="11"/>
      <color rgb="FF000000"/>
      <name val="MV Boli"/>
    </font>
    <font>
      <sz val="11"/>
      <color rgb="FF000000"/>
      <name val="Times New Roman"/>
      <family val="1"/>
    </font>
    <font>
      <b/>
      <sz val="11"/>
      <color theme="1"/>
      <name val="MV Boli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Faru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6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5" fillId="0" borderId="1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6" fontId="2" fillId="0" borderId="8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2" fillId="0" borderId="1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165" fontId="1" fillId="4" borderId="2" xfId="0" applyNumberFormat="1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 vertical="center" readingOrder="2"/>
    </xf>
    <xf numFmtId="0" fontId="1" fillId="4" borderId="4" xfId="0" applyFont="1" applyFill="1" applyBorder="1" applyAlignment="1">
      <alignment horizontal="centerContinuous"/>
    </xf>
    <xf numFmtId="0" fontId="2" fillId="0" borderId="0" xfId="0" applyFont="1"/>
    <xf numFmtId="165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0" fontId="9" fillId="5" borderId="0" xfId="0" applyFont="1" applyFill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165" fontId="2" fillId="0" borderId="1" xfId="0" applyNumberFormat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0" xfId="0" applyFont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658C2-C6C2-4590-97AC-58BC242D05B2}">
  <sheetPr>
    <pageSetUpPr fitToPage="1"/>
  </sheetPr>
  <dimension ref="A1:R140"/>
  <sheetViews>
    <sheetView tabSelected="1" topLeftCell="A112" workbookViewId="0">
      <selection activeCell="U128" sqref="U128"/>
    </sheetView>
  </sheetViews>
  <sheetFormatPr defaultRowHeight="15.75" x14ac:dyDescent="0.25"/>
  <cols>
    <col min="1" max="1" width="9.140625" style="3"/>
    <col min="2" max="2" width="13.28515625" style="3" customWidth="1"/>
    <col min="3" max="3" width="9.140625" style="3"/>
    <col min="4" max="4" width="10" style="3" customWidth="1"/>
    <col min="5" max="6" width="9.140625" style="3"/>
    <col min="7" max="17" width="9.7109375" style="3" customWidth="1"/>
    <col min="18" max="16384" width="9.140625" style="3"/>
  </cols>
  <sheetData>
    <row r="1" spans="1:18" ht="31.5" customHeight="1" x14ac:dyDescent="0.55000000000000004">
      <c r="A1" s="32"/>
      <c r="B1" s="28"/>
      <c r="C1" s="29"/>
      <c r="D1" s="29"/>
      <c r="E1" s="30" t="s">
        <v>44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1"/>
    </row>
    <row r="2" spans="1:18" ht="21.75" x14ac:dyDescent="0.25">
      <c r="A2" s="32"/>
      <c r="B2" s="64"/>
      <c r="C2" s="35"/>
      <c r="D2" s="35"/>
      <c r="E2" s="35" t="s">
        <v>137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65"/>
    </row>
    <row r="3" spans="1:18" ht="21.75" x14ac:dyDescent="0.55000000000000004">
      <c r="A3" s="32"/>
      <c r="B3" s="28"/>
      <c r="C3" s="29"/>
      <c r="D3" s="29"/>
      <c r="E3" s="30">
        <v>2024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1"/>
    </row>
    <row r="4" spans="1:18" ht="21.75" x14ac:dyDescent="0.55000000000000004">
      <c r="A4" s="32"/>
      <c r="B4" s="33"/>
      <c r="C4" s="34"/>
      <c r="D4" s="34"/>
      <c r="E4" s="35" t="s">
        <v>136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6"/>
      <c r="R4" s="37"/>
    </row>
    <row r="5" spans="1:18" x14ac:dyDescent="0.25">
      <c r="A5" s="32"/>
      <c r="B5" s="38">
        <v>45418</v>
      </c>
      <c r="C5" s="8">
        <v>5</v>
      </c>
      <c r="D5" s="9">
        <v>0.44374999999999998</v>
      </c>
      <c r="E5" s="9">
        <v>0.46250000000000002</v>
      </c>
      <c r="F5" s="1">
        <f t="shared" ref="F5:F6" si="0">E5-D5</f>
        <v>1.8750000000000044E-2</v>
      </c>
      <c r="G5" s="5" t="s">
        <v>1</v>
      </c>
      <c r="H5" s="26" t="s">
        <v>28</v>
      </c>
      <c r="I5" s="26" t="s">
        <v>28</v>
      </c>
      <c r="J5" s="5" t="s">
        <v>1</v>
      </c>
      <c r="K5" s="5" t="s">
        <v>1</v>
      </c>
      <c r="L5" s="5" t="s">
        <v>1</v>
      </c>
      <c r="M5" s="5" t="s">
        <v>1</v>
      </c>
      <c r="N5" s="26" t="s">
        <v>28</v>
      </c>
      <c r="O5" s="5" t="s">
        <v>1</v>
      </c>
      <c r="P5" s="5" t="s">
        <v>1</v>
      </c>
      <c r="Q5" s="27" t="s">
        <v>24</v>
      </c>
    </row>
    <row r="6" spans="1:18" x14ac:dyDescent="0.25">
      <c r="A6" s="32"/>
      <c r="B6" s="38">
        <v>45411</v>
      </c>
      <c r="C6" s="8">
        <v>4</v>
      </c>
      <c r="D6" s="9">
        <v>0.44236111111111109</v>
      </c>
      <c r="E6" s="9">
        <v>0.46111111111111114</v>
      </c>
      <c r="F6" s="1">
        <f t="shared" si="0"/>
        <v>1.8750000000000044E-2</v>
      </c>
      <c r="G6" s="5" t="s">
        <v>1</v>
      </c>
      <c r="H6" s="26" t="s">
        <v>28</v>
      </c>
      <c r="I6" s="26" t="s">
        <v>28</v>
      </c>
      <c r="J6" s="5" t="s">
        <v>1</v>
      </c>
      <c r="K6" s="5" t="s">
        <v>1</v>
      </c>
      <c r="L6" s="5" t="s">
        <v>1</v>
      </c>
      <c r="M6" s="5" t="s">
        <v>1</v>
      </c>
      <c r="N6" s="26" t="s">
        <v>28</v>
      </c>
      <c r="O6" s="5" t="s">
        <v>1</v>
      </c>
      <c r="P6" s="5" t="s">
        <v>1</v>
      </c>
      <c r="Q6" s="27" t="s">
        <v>24</v>
      </c>
    </row>
    <row r="7" spans="1:18" x14ac:dyDescent="0.25">
      <c r="A7" s="32"/>
      <c r="B7" s="38">
        <v>45350</v>
      </c>
      <c r="C7" s="6">
        <v>3</v>
      </c>
      <c r="D7" s="9">
        <v>0.43194444444444446</v>
      </c>
      <c r="E7" s="9">
        <v>0.4548611111111111</v>
      </c>
      <c r="F7" s="1">
        <f t="shared" ref="F7:F9" si="1">E7-D7</f>
        <v>2.2916666666666641E-2</v>
      </c>
      <c r="G7" s="5" t="s">
        <v>1</v>
      </c>
      <c r="H7" s="26" t="s">
        <v>28</v>
      </c>
      <c r="I7" s="26" t="s">
        <v>28</v>
      </c>
      <c r="J7" s="5" t="s">
        <v>1</v>
      </c>
      <c r="K7" s="5" t="s">
        <v>1</v>
      </c>
      <c r="L7" s="5" t="s">
        <v>1</v>
      </c>
      <c r="M7" s="5" t="s">
        <v>1</v>
      </c>
      <c r="N7" s="26" t="s">
        <v>28</v>
      </c>
      <c r="O7" s="27" t="s">
        <v>24</v>
      </c>
      <c r="P7" s="5" t="s">
        <v>1</v>
      </c>
      <c r="Q7" s="27" t="s">
        <v>24</v>
      </c>
    </row>
    <row r="8" spans="1:18" x14ac:dyDescent="0.25">
      <c r="A8" s="32"/>
      <c r="B8" s="38">
        <v>45342</v>
      </c>
      <c r="C8" s="6">
        <v>2</v>
      </c>
      <c r="D8" s="9">
        <v>0.42569444444444443</v>
      </c>
      <c r="E8" s="9">
        <v>0.4597222222222222</v>
      </c>
      <c r="F8" s="1">
        <f t="shared" si="1"/>
        <v>3.4027777777777768E-2</v>
      </c>
      <c r="G8" s="5" t="s">
        <v>1</v>
      </c>
      <c r="H8" s="26" t="s">
        <v>28</v>
      </c>
      <c r="I8" s="26" t="s">
        <v>28</v>
      </c>
      <c r="J8" s="27" t="s">
        <v>25</v>
      </c>
      <c r="K8" s="27" t="s">
        <v>24</v>
      </c>
      <c r="L8" s="5" t="s">
        <v>1</v>
      </c>
      <c r="M8" s="5" t="s">
        <v>1</v>
      </c>
      <c r="N8" s="26" t="s">
        <v>28</v>
      </c>
      <c r="O8" s="5" t="s">
        <v>1</v>
      </c>
      <c r="P8" s="5" t="s">
        <v>1</v>
      </c>
      <c r="Q8" s="27" t="s">
        <v>24</v>
      </c>
    </row>
    <row r="9" spans="1:18" x14ac:dyDescent="0.25">
      <c r="A9" s="32"/>
      <c r="B9" s="38">
        <v>45341</v>
      </c>
      <c r="C9" s="6">
        <v>1</v>
      </c>
      <c r="D9" s="9">
        <v>0.42222222222222222</v>
      </c>
      <c r="E9" s="9">
        <v>0.42638888888888887</v>
      </c>
      <c r="F9" s="1">
        <f t="shared" si="1"/>
        <v>4.1666666666666519E-3</v>
      </c>
      <c r="G9" s="5" t="s">
        <v>1</v>
      </c>
      <c r="H9" s="26" t="s">
        <v>28</v>
      </c>
      <c r="I9" s="26" t="s">
        <v>28</v>
      </c>
      <c r="J9" s="5" t="s">
        <v>1</v>
      </c>
      <c r="K9" s="5" t="s">
        <v>1</v>
      </c>
      <c r="L9" s="5" t="s">
        <v>1</v>
      </c>
      <c r="M9" s="5" t="s">
        <v>1</v>
      </c>
      <c r="N9" s="26" t="s">
        <v>28</v>
      </c>
      <c r="O9" s="5" t="s">
        <v>1</v>
      </c>
      <c r="P9" s="5" t="s">
        <v>1</v>
      </c>
      <c r="Q9" s="27" t="s">
        <v>24</v>
      </c>
    </row>
    <row r="10" spans="1:18" ht="21.75" x14ac:dyDescent="0.55000000000000004">
      <c r="A10" s="32"/>
      <c r="B10" s="33"/>
      <c r="C10" s="34"/>
      <c r="D10" s="34"/>
      <c r="E10" s="35" t="s">
        <v>135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6"/>
      <c r="R10" s="37"/>
    </row>
    <row r="11" spans="1:18" ht="21.75" x14ac:dyDescent="0.55000000000000004">
      <c r="A11" s="32"/>
      <c r="B11" s="28"/>
      <c r="C11" s="29"/>
      <c r="D11" s="29"/>
      <c r="E11" s="30">
        <v>2023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1"/>
    </row>
    <row r="12" spans="1:18" ht="21.75" x14ac:dyDescent="0.55000000000000004">
      <c r="A12" s="32"/>
      <c r="B12" s="33"/>
      <c r="C12" s="34"/>
      <c r="D12" s="34"/>
      <c r="E12" s="35" t="s">
        <v>134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6"/>
      <c r="R12" s="37"/>
    </row>
    <row r="13" spans="1:18" x14ac:dyDescent="0.25">
      <c r="A13" s="32"/>
      <c r="B13" s="38">
        <v>45089</v>
      </c>
      <c r="C13" s="6">
        <v>10</v>
      </c>
      <c r="D13" s="7">
        <v>0.46527777777777773</v>
      </c>
      <c r="E13" s="7">
        <v>0.51944444444444449</v>
      </c>
      <c r="F13" s="1">
        <f t="shared" ref="F13:F15" si="2">E13-D13</f>
        <v>5.4166666666666752E-2</v>
      </c>
      <c r="G13" s="5" t="s">
        <v>1</v>
      </c>
      <c r="H13" s="26" t="s">
        <v>28</v>
      </c>
      <c r="I13" s="26" t="s">
        <v>28</v>
      </c>
      <c r="J13" s="5" t="s">
        <v>1</v>
      </c>
      <c r="K13" s="5" t="s">
        <v>1</v>
      </c>
      <c r="L13" s="39" t="s">
        <v>28</v>
      </c>
      <c r="M13" s="5" t="s">
        <v>1</v>
      </c>
      <c r="N13" s="5" t="s">
        <v>1</v>
      </c>
      <c r="O13" s="27" t="s">
        <v>24</v>
      </c>
      <c r="P13" s="5" t="s">
        <v>1</v>
      </c>
      <c r="Q13" s="27" t="s">
        <v>24</v>
      </c>
    </row>
    <row r="14" spans="1:18" x14ac:dyDescent="0.25">
      <c r="A14" s="32"/>
      <c r="B14" s="38">
        <v>45028</v>
      </c>
      <c r="C14" s="6">
        <v>9</v>
      </c>
      <c r="D14" s="7">
        <v>0.51527777777777783</v>
      </c>
      <c r="E14" s="7">
        <v>0.55347222222222225</v>
      </c>
      <c r="F14" s="1">
        <f t="shared" si="2"/>
        <v>3.819444444444442E-2</v>
      </c>
      <c r="G14" s="5" t="s">
        <v>1</v>
      </c>
      <c r="H14" s="26" t="s">
        <v>28</v>
      </c>
      <c r="I14" s="26" t="s">
        <v>28</v>
      </c>
      <c r="J14" s="5" t="s">
        <v>1</v>
      </c>
      <c r="K14" s="27" t="s">
        <v>24</v>
      </c>
      <c r="L14" s="39" t="s">
        <v>28</v>
      </c>
      <c r="M14" s="5" t="s">
        <v>1</v>
      </c>
      <c r="N14" s="5" t="s">
        <v>1</v>
      </c>
      <c r="O14" s="5" t="s">
        <v>1</v>
      </c>
      <c r="P14" s="5" t="s">
        <v>1</v>
      </c>
      <c r="Q14" s="27" t="s">
        <v>24</v>
      </c>
    </row>
    <row r="15" spans="1:18" x14ac:dyDescent="0.25">
      <c r="A15" s="32"/>
      <c r="B15" s="38">
        <v>45028</v>
      </c>
      <c r="C15" s="6">
        <v>8</v>
      </c>
      <c r="D15" s="7">
        <v>0.42499999999999999</v>
      </c>
      <c r="E15" s="7">
        <v>0.4993055555555555</v>
      </c>
      <c r="F15" s="1">
        <f t="shared" si="2"/>
        <v>7.4305555555555514E-2</v>
      </c>
      <c r="G15" s="5" t="s">
        <v>1</v>
      </c>
      <c r="H15" s="26" t="s">
        <v>28</v>
      </c>
      <c r="I15" s="26" t="s">
        <v>28</v>
      </c>
      <c r="J15" s="5" t="s">
        <v>1</v>
      </c>
      <c r="K15" s="5" t="s">
        <v>1</v>
      </c>
      <c r="L15" s="39" t="s">
        <v>28</v>
      </c>
      <c r="M15" s="5" t="s">
        <v>1</v>
      </c>
      <c r="N15" s="5" t="s">
        <v>1</v>
      </c>
      <c r="O15" s="5" t="s">
        <v>1</v>
      </c>
      <c r="P15" s="5" t="s">
        <v>1</v>
      </c>
      <c r="Q15" s="27" t="s">
        <v>24</v>
      </c>
    </row>
    <row r="16" spans="1:18" x14ac:dyDescent="0.25">
      <c r="A16" s="32"/>
      <c r="B16" s="38">
        <v>45259</v>
      </c>
      <c r="C16" s="6">
        <v>7</v>
      </c>
      <c r="D16" s="7">
        <v>0.43402777777777773</v>
      </c>
      <c r="E16" s="7">
        <v>0.45347222222222222</v>
      </c>
      <c r="F16" s="1">
        <f t="shared" ref="F16:F21" si="3">E16-D16</f>
        <v>1.9444444444444486E-2</v>
      </c>
      <c r="G16" s="5" t="s">
        <v>1</v>
      </c>
      <c r="H16" s="26" t="s">
        <v>28</v>
      </c>
      <c r="I16" s="26" t="s">
        <v>28</v>
      </c>
      <c r="J16" s="5" t="s">
        <v>1</v>
      </c>
      <c r="K16" s="5" t="s">
        <v>1</v>
      </c>
      <c r="L16" s="39" t="s">
        <v>28</v>
      </c>
      <c r="M16" s="5" t="s">
        <v>1</v>
      </c>
      <c r="N16" s="5" t="s">
        <v>1</v>
      </c>
      <c r="O16" s="5" t="s">
        <v>1</v>
      </c>
      <c r="P16" s="5" t="s">
        <v>1</v>
      </c>
      <c r="Q16" s="5" t="s">
        <v>1</v>
      </c>
    </row>
    <row r="17" spans="1:18" x14ac:dyDescent="0.25">
      <c r="A17" s="32"/>
      <c r="B17" s="38">
        <v>45258</v>
      </c>
      <c r="C17" s="6">
        <v>6</v>
      </c>
      <c r="D17" s="7">
        <v>0.52430555555555558</v>
      </c>
      <c r="E17" s="7">
        <v>0.52569444444444446</v>
      </c>
      <c r="F17" s="1">
        <f t="shared" si="3"/>
        <v>1.388888888888884E-3</v>
      </c>
      <c r="G17" s="5" t="s">
        <v>1</v>
      </c>
      <c r="H17" s="26" t="s">
        <v>28</v>
      </c>
      <c r="I17" s="26" t="s">
        <v>28</v>
      </c>
      <c r="J17" s="5" t="s">
        <v>1</v>
      </c>
      <c r="K17" s="27" t="s">
        <v>24</v>
      </c>
      <c r="L17" s="39" t="s">
        <v>28</v>
      </c>
      <c r="M17" s="5" t="s">
        <v>1</v>
      </c>
      <c r="N17" s="5" t="s">
        <v>1</v>
      </c>
      <c r="O17" s="5" t="s">
        <v>1</v>
      </c>
      <c r="P17" s="5" t="s">
        <v>1</v>
      </c>
      <c r="Q17" s="5" t="s">
        <v>1</v>
      </c>
    </row>
    <row r="18" spans="1:18" x14ac:dyDescent="0.25">
      <c r="A18" s="32"/>
      <c r="B18" s="38">
        <v>45252</v>
      </c>
      <c r="C18" s="6">
        <v>5</v>
      </c>
      <c r="D18" s="7">
        <v>0.4236111111111111</v>
      </c>
      <c r="E18" s="7">
        <v>0.4368055555555555</v>
      </c>
      <c r="F18" s="1">
        <f t="shared" si="3"/>
        <v>1.3194444444444398E-2</v>
      </c>
      <c r="G18" s="5" t="s">
        <v>1</v>
      </c>
      <c r="H18" s="26" t="s">
        <v>28</v>
      </c>
      <c r="I18" s="26" t="s">
        <v>28</v>
      </c>
      <c r="J18" s="5" t="s">
        <v>1</v>
      </c>
      <c r="K18" s="5" t="s">
        <v>1</v>
      </c>
      <c r="L18" s="39" t="s">
        <v>28</v>
      </c>
      <c r="M18" s="5" t="s">
        <v>1</v>
      </c>
      <c r="N18" s="5" t="s">
        <v>1</v>
      </c>
      <c r="O18" s="5" t="s">
        <v>1</v>
      </c>
      <c r="P18" s="5" t="s">
        <v>1</v>
      </c>
      <c r="Q18" s="27" t="s">
        <v>24</v>
      </c>
    </row>
    <row r="19" spans="1:18" x14ac:dyDescent="0.25">
      <c r="A19" s="32"/>
      <c r="B19" s="38">
        <v>45250</v>
      </c>
      <c r="C19" s="6">
        <v>4</v>
      </c>
      <c r="D19" s="7">
        <v>0.46458333333333335</v>
      </c>
      <c r="E19" s="7">
        <v>0.49652777777777773</v>
      </c>
      <c r="F19" s="1">
        <f t="shared" si="3"/>
        <v>3.1944444444444386E-2</v>
      </c>
      <c r="G19" s="26" t="s">
        <v>0</v>
      </c>
      <c r="H19" s="26" t="s">
        <v>28</v>
      </c>
      <c r="I19" s="26" t="s">
        <v>28</v>
      </c>
      <c r="J19" s="5" t="s">
        <v>1</v>
      </c>
      <c r="K19" s="5" t="s">
        <v>1</v>
      </c>
      <c r="L19" s="39" t="s">
        <v>28</v>
      </c>
      <c r="M19" s="27" t="s">
        <v>24</v>
      </c>
      <c r="N19" s="5" t="s">
        <v>1</v>
      </c>
      <c r="O19" s="5" t="s">
        <v>1</v>
      </c>
      <c r="P19" s="5" t="s">
        <v>1</v>
      </c>
      <c r="Q19" s="27" t="s">
        <v>24</v>
      </c>
    </row>
    <row r="20" spans="1:18" x14ac:dyDescent="0.25">
      <c r="A20" s="32"/>
      <c r="B20" s="38">
        <v>45215</v>
      </c>
      <c r="C20" s="6">
        <v>3</v>
      </c>
      <c r="D20" s="7">
        <v>0.42708333333333331</v>
      </c>
      <c r="E20" s="7">
        <v>0.43402777777777773</v>
      </c>
      <c r="F20" s="1">
        <f t="shared" si="3"/>
        <v>6.9444444444444198E-3</v>
      </c>
      <c r="G20" s="5" t="s">
        <v>1</v>
      </c>
      <c r="H20" s="26" t="s">
        <v>28</v>
      </c>
      <c r="I20" s="26" t="s">
        <v>28</v>
      </c>
      <c r="J20" s="27" t="s">
        <v>24</v>
      </c>
      <c r="K20" s="27" t="s">
        <v>24</v>
      </c>
      <c r="L20" s="39" t="s">
        <v>28</v>
      </c>
      <c r="M20" s="5" t="s">
        <v>1</v>
      </c>
      <c r="N20" s="5" t="s">
        <v>1</v>
      </c>
      <c r="O20" s="5" t="s">
        <v>1</v>
      </c>
      <c r="P20" s="5" t="s">
        <v>1</v>
      </c>
      <c r="Q20" s="27" t="s">
        <v>24</v>
      </c>
    </row>
    <row r="21" spans="1:18" x14ac:dyDescent="0.25">
      <c r="A21" s="32"/>
      <c r="B21" s="38">
        <v>45208</v>
      </c>
      <c r="C21" s="6">
        <v>2</v>
      </c>
      <c r="D21" s="7">
        <v>0.54791666666666672</v>
      </c>
      <c r="E21" s="7">
        <v>0.55555555555555558</v>
      </c>
      <c r="F21" s="1">
        <f t="shared" si="3"/>
        <v>7.6388888888888618E-3</v>
      </c>
      <c r="G21" s="27" t="s">
        <v>24</v>
      </c>
      <c r="H21" s="26" t="s">
        <v>28</v>
      </c>
      <c r="I21" s="26" t="s">
        <v>28</v>
      </c>
      <c r="J21" s="5" t="s">
        <v>1</v>
      </c>
      <c r="K21" s="5" t="s">
        <v>1</v>
      </c>
      <c r="L21" s="39" t="s">
        <v>28</v>
      </c>
      <c r="M21" s="5" t="s">
        <v>1</v>
      </c>
      <c r="N21" s="5" t="s">
        <v>1</v>
      </c>
      <c r="O21" s="5" t="s">
        <v>1</v>
      </c>
      <c r="P21" s="5" t="s">
        <v>1</v>
      </c>
      <c r="Q21" s="27" t="s">
        <v>24</v>
      </c>
    </row>
    <row r="22" spans="1:18" ht="21.75" x14ac:dyDescent="0.55000000000000004">
      <c r="A22" s="32"/>
      <c r="B22" s="33"/>
      <c r="C22" s="34"/>
      <c r="D22" s="34"/>
      <c r="E22" s="35" t="s">
        <v>45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6"/>
      <c r="R22" s="37"/>
    </row>
    <row r="23" spans="1:18" ht="21.75" x14ac:dyDescent="0.55000000000000004">
      <c r="A23" s="32"/>
      <c r="B23" s="33"/>
      <c r="C23" s="34"/>
      <c r="D23" s="34"/>
      <c r="E23" s="35" t="s">
        <v>46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6"/>
      <c r="R23" s="37"/>
    </row>
    <row r="24" spans="1:18" ht="21.75" x14ac:dyDescent="0.55000000000000004">
      <c r="A24" s="32"/>
      <c r="B24" s="33"/>
      <c r="C24" s="34"/>
      <c r="D24" s="34"/>
      <c r="E24" s="35" t="s">
        <v>47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6"/>
      <c r="R24" s="37"/>
    </row>
    <row r="25" spans="1:18" ht="21.75" x14ac:dyDescent="0.55000000000000004">
      <c r="A25" s="32"/>
      <c r="B25" s="33"/>
      <c r="C25" s="34"/>
      <c r="D25" s="34"/>
      <c r="E25" s="35" t="s">
        <v>48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6"/>
      <c r="R25" s="37"/>
    </row>
    <row r="26" spans="1:18" x14ac:dyDescent="0.25">
      <c r="A26" s="32"/>
      <c r="B26" s="38">
        <v>44972</v>
      </c>
      <c r="C26" s="6">
        <v>1</v>
      </c>
      <c r="D26" s="7">
        <v>0.46527777777777773</v>
      </c>
      <c r="E26" s="7">
        <v>0.47916666666666669</v>
      </c>
      <c r="F26" s="1">
        <f>E26-D26</f>
        <v>1.3888888888888951E-2</v>
      </c>
      <c r="G26" s="26" t="s">
        <v>28</v>
      </c>
      <c r="H26" s="5" t="s">
        <v>1</v>
      </c>
      <c r="I26" s="26" t="s">
        <v>25</v>
      </c>
      <c r="J26" s="5" t="s">
        <v>1</v>
      </c>
      <c r="K26" s="5" t="s">
        <v>1</v>
      </c>
      <c r="L26" s="39" t="s">
        <v>28</v>
      </c>
      <c r="M26" s="26" t="s">
        <v>28</v>
      </c>
      <c r="N26" s="5" t="s">
        <v>1</v>
      </c>
      <c r="O26" s="5" t="s">
        <v>1</v>
      </c>
      <c r="P26" s="5" t="s">
        <v>1</v>
      </c>
      <c r="Q26" s="5" t="s">
        <v>1</v>
      </c>
    </row>
    <row r="27" spans="1:18" ht="21.75" x14ac:dyDescent="0.55000000000000004">
      <c r="A27" s="32"/>
      <c r="B27" s="33"/>
      <c r="C27" s="34"/>
      <c r="D27" s="34"/>
      <c r="E27" s="35" t="s">
        <v>49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6"/>
      <c r="R27" s="37"/>
    </row>
    <row r="28" spans="1:18" ht="21.75" x14ac:dyDescent="0.55000000000000004">
      <c r="A28" s="32"/>
      <c r="B28" s="28"/>
      <c r="C28" s="29"/>
      <c r="D28" s="29"/>
      <c r="E28" s="30">
        <v>2022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1"/>
    </row>
    <row r="29" spans="1:18" ht="21.75" x14ac:dyDescent="0.55000000000000004">
      <c r="A29" s="32"/>
      <c r="B29" s="33"/>
      <c r="C29" s="34"/>
      <c r="D29" s="34"/>
      <c r="E29" s="35" t="s">
        <v>50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6"/>
      <c r="R29" s="37"/>
    </row>
    <row r="30" spans="1:18" x14ac:dyDescent="0.25">
      <c r="A30" s="32"/>
      <c r="B30" s="38">
        <v>44893</v>
      </c>
      <c r="C30" s="6">
        <v>16</v>
      </c>
      <c r="D30" s="7">
        <v>0.4826388888888889</v>
      </c>
      <c r="E30" s="7">
        <v>0.49374999999999997</v>
      </c>
      <c r="F30" s="1">
        <f t="shared" ref="F30:F122" si="4">E30-D30</f>
        <v>1.1111111111111072E-2</v>
      </c>
      <c r="G30" s="39" t="s">
        <v>28</v>
      </c>
      <c r="H30" s="5" t="s">
        <v>1</v>
      </c>
      <c r="I30" s="5" t="s">
        <v>1</v>
      </c>
      <c r="J30" s="5" t="s">
        <v>1</v>
      </c>
      <c r="K30" s="5" t="s">
        <v>1</v>
      </c>
      <c r="L30" s="39" t="s">
        <v>28</v>
      </c>
      <c r="M30" s="39" t="s">
        <v>28</v>
      </c>
      <c r="N30" s="5" t="s">
        <v>1</v>
      </c>
      <c r="O30" s="5" t="s">
        <v>1</v>
      </c>
      <c r="P30" s="5" t="s">
        <v>1</v>
      </c>
      <c r="Q30" s="5" t="s">
        <v>1</v>
      </c>
      <c r="R30" s="40"/>
    </row>
    <row r="31" spans="1:18" x14ac:dyDescent="0.25">
      <c r="A31" s="32"/>
      <c r="B31" s="38">
        <v>44879</v>
      </c>
      <c r="C31" s="6">
        <v>15</v>
      </c>
      <c r="D31" s="7">
        <v>0.42291666666666666</v>
      </c>
      <c r="E31" s="7">
        <v>0.45763888888888887</v>
      </c>
      <c r="F31" s="1">
        <f t="shared" si="4"/>
        <v>3.472222222222221E-2</v>
      </c>
      <c r="G31" s="39" t="s">
        <v>28</v>
      </c>
      <c r="H31" s="5" t="s">
        <v>1</v>
      </c>
      <c r="I31" s="26" t="s">
        <v>25</v>
      </c>
      <c r="J31" s="5" t="s">
        <v>1</v>
      </c>
      <c r="K31" s="5" t="s">
        <v>1</v>
      </c>
      <c r="L31" s="39" t="s">
        <v>28</v>
      </c>
      <c r="M31" s="39" t="s">
        <v>28</v>
      </c>
      <c r="N31" s="5" t="s">
        <v>1</v>
      </c>
      <c r="O31" s="5" t="s">
        <v>1</v>
      </c>
      <c r="P31" s="5" t="s">
        <v>1</v>
      </c>
      <c r="Q31" s="5" t="s">
        <v>1</v>
      </c>
      <c r="R31" s="40"/>
    </row>
    <row r="32" spans="1:18" x14ac:dyDescent="0.25">
      <c r="A32" s="32"/>
      <c r="B32" s="38">
        <v>44867</v>
      </c>
      <c r="C32" s="6">
        <v>14</v>
      </c>
      <c r="D32" s="7">
        <v>0.42569444444444443</v>
      </c>
      <c r="E32" s="7">
        <v>0.43958333333333338</v>
      </c>
      <c r="F32" s="1">
        <f t="shared" si="4"/>
        <v>1.3888888888888951E-2</v>
      </c>
      <c r="G32" s="39" t="s">
        <v>28</v>
      </c>
      <c r="H32" s="5" t="s">
        <v>1</v>
      </c>
      <c r="I32" s="5" t="s">
        <v>1</v>
      </c>
      <c r="J32" s="27" t="s">
        <v>24</v>
      </c>
      <c r="K32" s="5" t="s">
        <v>1</v>
      </c>
      <c r="L32" s="39" t="s">
        <v>28</v>
      </c>
      <c r="M32" s="39" t="s">
        <v>28</v>
      </c>
      <c r="N32" s="5" t="s">
        <v>1</v>
      </c>
      <c r="O32" s="27" t="s">
        <v>24</v>
      </c>
      <c r="P32" s="5" t="s">
        <v>1</v>
      </c>
      <c r="Q32" s="5" t="s">
        <v>1</v>
      </c>
      <c r="R32" s="40"/>
    </row>
    <row r="33" spans="1:18" x14ac:dyDescent="0.25">
      <c r="A33" s="32"/>
      <c r="B33" s="38">
        <v>44846</v>
      </c>
      <c r="C33" s="6">
        <v>13</v>
      </c>
      <c r="D33" s="7">
        <v>0.50624999999999998</v>
      </c>
      <c r="E33" s="7">
        <v>0.52638888888888891</v>
      </c>
      <c r="F33" s="1">
        <f t="shared" si="4"/>
        <v>2.0138888888888928E-2</v>
      </c>
      <c r="G33" s="39" t="s">
        <v>28</v>
      </c>
      <c r="H33" s="5" t="s">
        <v>1</v>
      </c>
      <c r="I33" s="26" t="s">
        <v>0</v>
      </c>
      <c r="J33" s="5" t="s">
        <v>1</v>
      </c>
      <c r="K33" s="5" t="s">
        <v>1</v>
      </c>
      <c r="L33" s="39" t="s">
        <v>28</v>
      </c>
      <c r="M33" s="39" t="s">
        <v>28</v>
      </c>
      <c r="N33" s="5" t="s">
        <v>1</v>
      </c>
      <c r="O33" s="5" t="s">
        <v>1</v>
      </c>
      <c r="P33" s="5" t="s">
        <v>1</v>
      </c>
      <c r="Q33" s="5" t="s">
        <v>1</v>
      </c>
      <c r="R33" s="40"/>
    </row>
    <row r="34" spans="1:18" x14ac:dyDescent="0.25">
      <c r="A34" s="32"/>
      <c r="B34" s="38">
        <v>44838</v>
      </c>
      <c r="C34" s="6">
        <v>12</v>
      </c>
      <c r="D34" s="7">
        <v>0.4201388888888889</v>
      </c>
      <c r="E34" s="7">
        <v>0.44722222222222219</v>
      </c>
      <c r="F34" s="1">
        <f t="shared" si="4"/>
        <v>2.7083333333333293E-2</v>
      </c>
      <c r="G34" s="39" t="s">
        <v>28</v>
      </c>
      <c r="H34" s="26" t="s">
        <v>25</v>
      </c>
      <c r="I34" s="5" t="s">
        <v>1</v>
      </c>
      <c r="J34" s="5" t="s">
        <v>1</v>
      </c>
      <c r="K34" s="5" t="s">
        <v>1</v>
      </c>
      <c r="L34" s="39" t="s">
        <v>28</v>
      </c>
      <c r="M34" s="39" t="s">
        <v>28</v>
      </c>
      <c r="N34" s="5" t="s">
        <v>1</v>
      </c>
      <c r="O34" s="5" t="s">
        <v>1</v>
      </c>
      <c r="P34" s="5" t="s">
        <v>1</v>
      </c>
      <c r="Q34" s="26" t="s">
        <v>0</v>
      </c>
      <c r="R34" s="41"/>
    </row>
    <row r="35" spans="1:18" x14ac:dyDescent="0.25">
      <c r="A35" s="32"/>
      <c r="B35" s="38">
        <v>44816</v>
      </c>
      <c r="C35" s="6">
        <v>11</v>
      </c>
      <c r="D35" s="7">
        <v>0.4284722222222222</v>
      </c>
      <c r="E35" s="7">
        <v>0.47847222222222219</v>
      </c>
      <c r="F35" s="1">
        <f t="shared" si="4"/>
        <v>4.9999999999999989E-2</v>
      </c>
      <c r="G35" s="39" t="s">
        <v>28</v>
      </c>
      <c r="H35" s="26" t="s">
        <v>25</v>
      </c>
      <c r="I35" s="27" t="s">
        <v>24</v>
      </c>
      <c r="J35" s="26" t="s">
        <v>3</v>
      </c>
      <c r="K35" s="5" t="s">
        <v>1</v>
      </c>
      <c r="L35" s="39" t="s">
        <v>28</v>
      </c>
      <c r="M35" s="39" t="s">
        <v>28</v>
      </c>
      <c r="N35" s="5" t="s">
        <v>1</v>
      </c>
      <c r="O35" s="5" t="s">
        <v>1</v>
      </c>
      <c r="P35" s="5" t="s">
        <v>1</v>
      </c>
      <c r="Q35" s="5" t="s">
        <v>1</v>
      </c>
      <c r="R35" s="40"/>
    </row>
    <row r="36" spans="1:18" x14ac:dyDescent="0.25">
      <c r="A36" s="32"/>
      <c r="B36" s="38">
        <v>44811</v>
      </c>
      <c r="C36" s="6">
        <v>10</v>
      </c>
      <c r="D36" s="7">
        <v>0.42569444444444443</v>
      </c>
      <c r="E36" s="7">
        <v>0.45833333333333331</v>
      </c>
      <c r="F36" s="1">
        <f t="shared" si="4"/>
        <v>3.2638888888888884E-2</v>
      </c>
      <c r="G36" s="39" t="s">
        <v>28</v>
      </c>
      <c r="H36" s="26" t="s">
        <v>3</v>
      </c>
      <c r="I36" s="26" t="s">
        <v>25</v>
      </c>
      <c r="J36" s="27" t="s">
        <v>24</v>
      </c>
      <c r="K36" s="5" t="s">
        <v>1</v>
      </c>
      <c r="L36" s="39" t="s">
        <v>28</v>
      </c>
      <c r="M36" s="39" t="s">
        <v>28</v>
      </c>
      <c r="N36" s="5" t="s">
        <v>1</v>
      </c>
      <c r="O36" s="5" t="s">
        <v>1</v>
      </c>
      <c r="P36" s="5" t="s">
        <v>1</v>
      </c>
      <c r="Q36" s="27" t="s">
        <v>24</v>
      </c>
      <c r="R36" s="42"/>
    </row>
    <row r="37" spans="1:18" x14ac:dyDescent="0.25">
      <c r="A37" s="32"/>
      <c r="B37" s="38">
        <v>44810</v>
      </c>
      <c r="C37" s="6">
        <v>9</v>
      </c>
      <c r="D37" s="7">
        <v>0.42222222222222222</v>
      </c>
      <c r="E37" s="7">
        <v>0.43124999999999997</v>
      </c>
      <c r="F37" s="1">
        <f t="shared" si="4"/>
        <v>9.0277777777777457E-3</v>
      </c>
      <c r="G37" s="39" t="s">
        <v>28</v>
      </c>
      <c r="H37" s="5" t="s">
        <v>1</v>
      </c>
      <c r="I37" s="5" t="s">
        <v>1</v>
      </c>
      <c r="J37" s="5" t="s">
        <v>1</v>
      </c>
      <c r="K37" s="5" t="s">
        <v>1</v>
      </c>
      <c r="L37" s="39" t="s">
        <v>28</v>
      </c>
      <c r="M37" s="39" t="s">
        <v>28</v>
      </c>
      <c r="N37" s="5" t="s">
        <v>1</v>
      </c>
      <c r="O37" s="5" t="s">
        <v>1</v>
      </c>
      <c r="P37" s="5" t="s">
        <v>1</v>
      </c>
      <c r="Q37" s="27" t="s">
        <v>24</v>
      </c>
      <c r="R37" s="42"/>
    </row>
    <row r="38" spans="1:18" x14ac:dyDescent="0.25">
      <c r="A38" s="32"/>
      <c r="B38" s="38">
        <v>44797</v>
      </c>
      <c r="C38" s="6">
        <v>8</v>
      </c>
      <c r="D38" s="7">
        <v>0.43958333333333338</v>
      </c>
      <c r="E38" s="7">
        <v>0.4513888888888889</v>
      </c>
      <c r="F38" s="1">
        <f t="shared" si="4"/>
        <v>1.1805555555555514E-2</v>
      </c>
      <c r="G38" s="39" t="s">
        <v>28</v>
      </c>
      <c r="H38" s="26" t="s">
        <v>3</v>
      </c>
      <c r="I38" s="26" t="s">
        <v>25</v>
      </c>
      <c r="J38" s="5" t="s">
        <v>1</v>
      </c>
      <c r="K38" s="5" t="s">
        <v>1</v>
      </c>
      <c r="L38" s="39" t="s">
        <v>28</v>
      </c>
      <c r="M38" s="39" t="s">
        <v>28</v>
      </c>
      <c r="N38" s="5" t="s">
        <v>1</v>
      </c>
      <c r="O38" s="5" t="s">
        <v>1</v>
      </c>
      <c r="P38" s="5" t="s">
        <v>1</v>
      </c>
      <c r="Q38" s="5" t="s">
        <v>1</v>
      </c>
      <c r="R38" s="40"/>
    </row>
    <row r="39" spans="1:18" ht="21.75" x14ac:dyDescent="0.55000000000000004">
      <c r="A39" s="32"/>
      <c r="B39" s="33"/>
      <c r="C39" s="34"/>
      <c r="D39" s="34"/>
      <c r="E39" s="35" t="s">
        <v>51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6"/>
      <c r="R39" s="37"/>
    </row>
    <row r="40" spans="1:18" ht="21.75" x14ac:dyDescent="0.55000000000000004">
      <c r="A40" s="32"/>
      <c r="B40" s="33"/>
      <c r="C40" s="34"/>
      <c r="D40" s="34"/>
      <c r="E40" s="35" t="s">
        <v>52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6"/>
      <c r="R40" s="37"/>
    </row>
    <row r="41" spans="1:18" x14ac:dyDescent="0.25">
      <c r="A41" s="32"/>
      <c r="B41" s="38">
        <v>44713</v>
      </c>
      <c r="C41" s="6">
        <v>7</v>
      </c>
      <c r="D41" s="7">
        <v>0.46180555555555558</v>
      </c>
      <c r="E41" s="7">
        <v>0.50347222222222221</v>
      </c>
      <c r="F41" s="1">
        <f t="shared" si="4"/>
        <v>4.166666666666663E-2</v>
      </c>
      <c r="G41" s="39" t="s">
        <v>28</v>
      </c>
      <c r="H41" s="5" t="s">
        <v>1</v>
      </c>
      <c r="I41" s="5" t="s">
        <v>1</v>
      </c>
      <c r="J41" s="5" t="s">
        <v>1</v>
      </c>
      <c r="K41" s="5" t="s">
        <v>1</v>
      </c>
      <c r="L41" s="39" t="s">
        <v>28</v>
      </c>
      <c r="M41" s="39" t="s">
        <v>28</v>
      </c>
      <c r="N41" s="5" t="s">
        <v>1</v>
      </c>
      <c r="O41" s="5" t="s">
        <v>1</v>
      </c>
      <c r="P41" s="5" t="s">
        <v>1</v>
      </c>
      <c r="Q41" s="26" t="s">
        <v>25</v>
      </c>
      <c r="R41" s="41"/>
    </row>
    <row r="42" spans="1:18" x14ac:dyDescent="0.25">
      <c r="A42" s="32"/>
      <c r="B42" s="38">
        <v>44705</v>
      </c>
      <c r="C42" s="6">
        <v>6</v>
      </c>
      <c r="D42" s="7">
        <v>0.46736111111111112</v>
      </c>
      <c r="E42" s="7">
        <v>0.51458333333333328</v>
      </c>
      <c r="F42" s="1">
        <f t="shared" si="4"/>
        <v>4.7222222222222165E-2</v>
      </c>
      <c r="G42" s="39" t="s">
        <v>28</v>
      </c>
      <c r="H42" s="5" t="s">
        <v>1</v>
      </c>
      <c r="I42" s="5" t="s">
        <v>1</v>
      </c>
      <c r="J42" s="5" t="s">
        <v>1</v>
      </c>
      <c r="K42" s="5" t="s">
        <v>1</v>
      </c>
      <c r="L42" s="39" t="s">
        <v>28</v>
      </c>
      <c r="M42" s="39" t="s">
        <v>28</v>
      </c>
      <c r="N42" s="27" t="s">
        <v>24</v>
      </c>
      <c r="O42" s="26" t="s">
        <v>0</v>
      </c>
      <c r="P42" s="5" t="s">
        <v>1</v>
      </c>
      <c r="Q42" s="26" t="s">
        <v>0</v>
      </c>
      <c r="R42" s="41"/>
    </row>
    <row r="43" spans="1:18" ht="21.75" x14ac:dyDescent="0.55000000000000004">
      <c r="A43" s="32"/>
      <c r="B43" s="33"/>
      <c r="C43" s="34"/>
      <c r="D43" s="34"/>
      <c r="E43" s="35" t="s">
        <v>53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6"/>
      <c r="R43" s="37"/>
    </row>
    <row r="44" spans="1:18" ht="21.75" x14ac:dyDescent="0.55000000000000004">
      <c r="A44" s="32"/>
      <c r="B44" s="33"/>
      <c r="C44" s="34"/>
      <c r="D44" s="34"/>
      <c r="E44" s="35" t="s">
        <v>54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6"/>
      <c r="R44" s="37"/>
    </row>
    <row r="45" spans="1:18" x14ac:dyDescent="0.25">
      <c r="A45" s="32"/>
      <c r="B45" s="38">
        <v>44676</v>
      </c>
      <c r="C45" s="6">
        <v>5</v>
      </c>
      <c r="D45" s="7">
        <v>0.51458333333333328</v>
      </c>
      <c r="E45" s="7">
        <v>0.5180555555555556</v>
      </c>
      <c r="F45" s="1">
        <f t="shared" si="4"/>
        <v>3.4722222222223209E-3</v>
      </c>
      <c r="G45" s="39" t="s">
        <v>28</v>
      </c>
      <c r="H45" s="5" t="s">
        <v>1</v>
      </c>
      <c r="I45" s="26" t="s">
        <v>25</v>
      </c>
      <c r="J45" s="5" t="s">
        <v>1</v>
      </c>
      <c r="K45" s="5" t="s">
        <v>1</v>
      </c>
      <c r="L45" s="39" t="s">
        <v>28</v>
      </c>
      <c r="M45" s="39" t="s">
        <v>28</v>
      </c>
      <c r="N45" s="5" t="s">
        <v>1</v>
      </c>
      <c r="O45" s="26" t="s">
        <v>0</v>
      </c>
      <c r="P45" s="5" t="s">
        <v>1</v>
      </c>
      <c r="Q45" s="5" t="s">
        <v>1</v>
      </c>
      <c r="R45" s="40"/>
    </row>
    <row r="46" spans="1:18" x14ac:dyDescent="0.25">
      <c r="A46" s="32"/>
      <c r="B46" s="38">
        <v>43941</v>
      </c>
      <c r="C46" s="6">
        <v>4</v>
      </c>
      <c r="D46" s="7">
        <v>0.4680555555555555</v>
      </c>
      <c r="E46" s="7">
        <v>0.51250000000000007</v>
      </c>
      <c r="F46" s="1">
        <f t="shared" si="4"/>
        <v>4.4444444444444564E-2</v>
      </c>
      <c r="G46" s="39" t="s">
        <v>28</v>
      </c>
      <c r="H46" s="5" t="s">
        <v>1</v>
      </c>
      <c r="I46" s="5" t="s">
        <v>1</v>
      </c>
      <c r="J46" s="5" t="s">
        <v>1</v>
      </c>
      <c r="K46" s="5" t="s">
        <v>1</v>
      </c>
      <c r="L46" s="39" t="s">
        <v>28</v>
      </c>
      <c r="M46" s="39" t="s">
        <v>28</v>
      </c>
      <c r="N46" s="5" t="s">
        <v>1</v>
      </c>
      <c r="O46" s="5" t="s">
        <v>1</v>
      </c>
      <c r="P46" s="5" t="s">
        <v>1</v>
      </c>
      <c r="Q46" s="5" t="s">
        <v>1</v>
      </c>
      <c r="R46" s="40"/>
    </row>
    <row r="47" spans="1:18" x14ac:dyDescent="0.25">
      <c r="A47" s="32"/>
      <c r="B47" s="38">
        <v>44656</v>
      </c>
      <c r="C47" s="6">
        <v>3</v>
      </c>
      <c r="D47" s="7">
        <v>0.46666666666666662</v>
      </c>
      <c r="E47" s="7">
        <v>0.48125000000000001</v>
      </c>
      <c r="F47" s="1">
        <f t="shared" si="4"/>
        <v>1.4583333333333393E-2</v>
      </c>
      <c r="G47" s="39" t="s">
        <v>28</v>
      </c>
      <c r="H47" s="26" t="s">
        <v>3</v>
      </c>
      <c r="I47" s="5" t="s">
        <v>1</v>
      </c>
      <c r="J47" s="5" t="s">
        <v>1</v>
      </c>
      <c r="K47" s="5" t="s">
        <v>1</v>
      </c>
      <c r="L47" s="39" t="s">
        <v>28</v>
      </c>
      <c r="M47" s="39" t="s">
        <v>28</v>
      </c>
      <c r="N47" s="5" t="s">
        <v>1</v>
      </c>
      <c r="O47" s="5" t="s">
        <v>1</v>
      </c>
      <c r="P47" s="5" t="s">
        <v>1</v>
      </c>
      <c r="Q47" s="5" t="s">
        <v>1</v>
      </c>
      <c r="R47" s="40"/>
    </row>
    <row r="48" spans="1:18" x14ac:dyDescent="0.25">
      <c r="A48" s="32"/>
      <c r="B48" s="38">
        <v>44641</v>
      </c>
      <c r="C48" s="6">
        <v>2</v>
      </c>
      <c r="D48" s="7">
        <v>0.42986111111111108</v>
      </c>
      <c r="E48" s="7">
        <v>0.44930555555555557</v>
      </c>
      <c r="F48" s="1">
        <f t="shared" si="4"/>
        <v>1.9444444444444486E-2</v>
      </c>
      <c r="G48" s="39" t="s">
        <v>28</v>
      </c>
      <c r="H48" s="27" t="s">
        <v>24</v>
      </c>
      <c r="I48" s="5" t="s">
        <v>1</v>
      </c>
      <c r="J48" s="5" t="s">
        <v>1</v>
      </c>
      <c r="K48" s="5" t="s">
        <v>1</v>
      </c>
      <c r="L48" s="39" t="s">
        <v>28</v>
      </c>
      <c r="M48" s="39" t="s">
        <v>28</v>
      </c>
      <c r="N48" s="5" t="s">
        <v>1</v>
      </c>
      <c r="O48" s="26" t="s">
        <v>0</v>
      </c>
      <c r="P48" s="5" t="s">
        <v>1</v>
      </c>
      <c r="Q48" s="5" t="s">
        <v>1</v>
      </c>
      <c r="R48" s="40"/>
    </row>
    <row r="49" spans="1:18" x14ac:dyDescent="0.25">
      <c r="A49" s="32"/>
      <c r="B49" s="38">
        <v>44613</v>
      </c>
      <c r="C49" s="6">
        <v>1</v>
      </c>
      <c r="D49" s="7">
        <v>0.50347222222222221</v>
      </c>
      <c r="E49" s="7">
        <v>0.51874999999999993</v>
      </c>
      <c r="F49" s="1">
        <f t="shared" si="4"/>
        <v>1.5277777777777724E-2</v>
      </c>
      <c r="G49" s="39" t="s">
        <v>28</v>
      </c>
      <c r="H49" s="5" t="s">
        <v>1</v>
      </c>
      <c r="I49" s="5" t="s">
        <v>1</v>
      </c>
      <c r="J49" s="27" t="s">
        <v>24</v>
      </c>
      <c r="K49" s="5" t="s">
        <v>1</v>
      </c>
      <c r="L49" s="39" t="s">
        <v>28</v>
      </c>
      <c r="M49" s="39" t="s">
        <v>28</v>
      </c>
      <c r="N49" s="5" t="s">
        <v>1</v>
      </c>
      <c r="O49" s="5" t="s">
        <v>1</v>
      </c>
      <c r="P49" s="5" t="s">
        <v>1</v>
      </c>
      <c r="Q49" s="5" t="s">
        <v>1</v>
      </c>
      <c r="R49" s="40"/>
    </row>
    <row r="50" spans="1:18" ht="21.75" x14ac:dyDescent="0.55000000000000004">
      <c r="A50" s="32"/>
      <c r="B50" s="33"/>
      <c r="C50" s="34"/>
      <c r="D50" s="34"/>
      <c r="E50" s="35" t="s">
        <v>55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6"/>
      <c r="R50" s="37"/>
    </row>
    <row r="51" spans="1:18" ht="21.75" x14ac:dyDescent="0.55000000000000004">
      <c r="A51" s="32"/>
      <c r="B51" s="28"/>
      <c r="C51" s="29"/>
      <c r="D51" s="29"/>
      <c r="E51" s="30">
        <v>2021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1"/>
    </row>
    <row r="52" spans="1:18" ht="21.75" x14ac:dyDescent="0.55000000000000004">
      <c r="A52" s="32"/>
      <c r="B52" s="33"/>
      <c r="C52" s="34"/>
      <c r="D52" s="34"/>
      <c r="E52" s="35" t="s">
        <v>56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6"/>
      <c r="R52" s="37"/>
    </row>
    <row r="53" spans="1:18" ht="16.5" x14ac:dyDescent="0.25">
      <c r="A53" s="32"/>
      <c r="B53" s="43">
        <v>44529</v>
      </c>
      <c r="C53" s="8">
        <v>23</v>
      </c>
      <c r="D53" s="9" t="s">
        <v>57</v>
      </c>
      <c r="E53" s="9" t="s">
        <v>58</v>
      </c>
      <c r="F53" s="1">
        <f t="shared" si="4"/>
        <v>1.0416666666666741E-2</v>
      </c>
      <c r="G53" s="39" t="s">
        <v>28</v>
      </c>
      <c r="H53" s="44" t="s">
        <v>25</v>
      </c>
      <c r="I53" s="45" t="s">
        <v>1</v>
      </c>
      <c r="J53" s="46" t="s">
        <v>24</v>
      </c>
      <c r="K53" s="47" t="s">
        <v>1</v>
      </c>
      <c r="L53" s="39" t="s">
        <v>28</v>
      </c>
      <c r="M53" s="39" t="s">
        <v>28</v>
      </c>
      <c r="N53" s="47" t="s">
        <v>1</v>
      </c>
      <c r="O53" s="47" t="s">
        <v>1</v>
      </c>
      <c r="P53" s="47" t="s">
        <v>1</v>
      </c>
      <c r="Q53" s="48" t="s">
        <v>3</v>
      </c>
      <c r="R53" s="49"/>
    </row>
    <row r="54" spans="1:18" x14ac:dyDescent="0.25">
      <c r="A54" s="32"/>
      <c r="B54" s="43">
        <v>44515</v>
      </c>
      <c r="C54" s="8">
        <v>22</v>
      </c>
      <c r="D54" s="9" t="s">
        <v>59</v>
      </c>
      <c r="E54" s="9" t="s">
        <v>60</v>
      </c>
      <c r="F54" s="1">
        <f t="shared" si="4"/>
        <v>2.0833333333333315E-2</v>
      </c>
      <c r="G54" s="39" t="s">
        <v>28</v>
      </c>
      <c r="H54" s="47" t="s">
        <v>1</v>
      </c>
      <c r="I54" s="45" t="s">
        <v>1</v>
      </c>
      <c r="J54" s="47" t="s">
        <v>1</v>
      </c>
      <c r="K54" s="47" t="s">
        <v>1</v>
      </c>
      <c r="L54" s="39" t="s">
        <v>28</v>
      </c>
      <c r="M54" s="39" t="s">
        <v>28</v>
      </c>
      <c r="N54" s="47" t="s">
        <v>1</v>
      </c>
      <c r="O54" s="47" t="s">
        <v>1</v>
      </c>
      <c r="P54" s="47" t="s">
        <v>1</v>
      </c>
      <c r="Q54" s="47" t="s">
        <v>1</v>
      </c>
      <c r="R54" s="37"/>
    </row>
    <row r="55" spans="1:18" ht="16.5" x14ac:dyDescent="0.25">
      <c r="A55" s="32"/>
      <c r="B55" s="43">
        <v>44488</v>
      </c>
      <c r="C55" s="8">
        <v>21</v>
      </c>
      <c r="D55" s="9" t="s">
        <v>61</v>
      </c>
      <c r="E55" s="9" t="s">
        <v>62</v>
      </c>
      <c r="F55" s="1">
        <f t="shared" si="4"/>
        <v>1.8749999999999989E-2</v>
      </c>
      <c r="G55" s="39" t="s">
        <v>28</v>
      </c>
      <c r="H55" s="47" t="s">
        <v>1</v>
      </c>
      <c r="I55" s="45" t="s">
        <v>1</v>
      </c>
      <c r="J55" s="46" t="s">
        <v>24</v>
      </c>
      <c r="K55" s="46" t="s">
        <v>24</v>
      </c>
      <c r="L55" s="39" t="s">
        <v>28</v>
      </c>
      <c r="M55" s="39" t="s">
        <v>28</v>
      </c>
      <c r="N55" s="47" t="s">
        <v>1</v>
      </c>
      <c r="O55" s="47" t="s">
        <v>1</v>
      </c>
      <c r="P55" s="47" t="s">
        <v>1</v>
      </c>
      <c r="Q55" s="44" t="s">
        <v>0</v>
      </c>
      <c r="R55" s="50"/>
    </row>
    <row r="56" spans="1:18" x14ac:dyDescent="0.25">
      <c r="A56" s="32"/>
      <c r="B56" s="43">
        <v>44482</v>
      </c>
      <c r="C56" s="8">
        <v>20</v>
      </c>
      <c r="D56" s="9" t="s">
        <v>63</v>
      </c>
      <c r="E56" s="9" t="s">
        <v>64</v>
      </c>
      <c r="F56" s="1">
        <f t="shared" si="4"/>
        <v>3.125E-2</v>
      </c>
      <c r="G56" s="39" t="s">
        <v>28</v>
      </c>
      <c r="H56" s="47" t="s">
        <v>1</v>
      </c>
      <c r="I56" s="45" t="s">
        <v>1</v>
      </c>
      <c r="J56" s="47" t="s">
        <v>1</v>
      </c>
      <c r="K56" s="47" t="s">
        <v>1</v>
      </c>
      <c r="L56" s="39" t="s">
        <v>28</v>
      </c>
      <c r="M56" s="39" t="s">
        <v>28</v>
      </c>
      <c r="N56" s="47" t="s">
        <v>1</v>
      </c>
      <c r="O56" s="47" t="s">
        <v>1</v>
      </c>
      <c r="P56" s="47" t="s">
        <v>1</v>
      </c>
      <c r="Q56" s="47" t="s">
        <v>1</v>
      </c>
      <c r="R56" s="37"/>
    </row>
    <row r="57" spans="1:18" x14ac:dyDescent="0.25">
      <c r="A57" s="32"/>
      <c r="B57" s="43">
        <v>44473</v>
      </c>
      <c r="C57" s="8">
        <v>19</v>
      </c>
      <c r="D57" s="9" t="s">
        <v>65</v>
      </c>
      <c r="E57" s="9" t="s">
        <v>66</v>
      </c>
      <c r="F57" s="1">
        <f t="shared" si="4"/>
        <v>6.25E-2</v>
      </c>
      <c r="G57" s="39" t="s">
        <v>28</v>
      </c>
      <c r="H57" s="47" t="s">
        <v>1</v>
      </c>
      <c r="I57" s="45" t="s">
        <v>1</v>
      </c>
      <c r="J57" s="47" t="s">
        <v>1</v>
      </c>
      <c r="K57" s="47" t="s">
        <v>1</v>
      </c>
      <c r="L57" s="39" t="s">
        <v>28</v>
      </c>
      <c r="M57" s="39" t="s">
        <v>28</v>
      </c>
      <c r="N57" s="47" t="s">
        <v>1</v>
      </c>
      <c r="O57" s="47" t="s">
        <v>1</v>
      </c>
      <c r="P57" s="47" t="s">
        <v>1</v>
      </c>
      <c r="Q57" s="44" t="s">
        <v>0</v>
      </c>
      <c r="R57" s="50"/>
    </row>
    <row r="58" spans="1:18" x14ac:dyDescent="0.25">
      <c r="A58" s="32"/>
      <c r="B58" s="43">
        <v>44468</v>
      </c>
      <c r="C58" s="8">
        <v>18</v>
      </c>
      <c r="D58" s="9" t="s">
        <v>67</v>
      </c>
      <c r="E58" s="9" t="s">
        <v>68</v>
      </c>
      <c r="F58" s="1">
        <f t="shared" si="4"/>
        <v>2.0138888888888873E-2</v>
      </c>
      <c r="G58" s="39" t="s">
        <v>28</v>
      </c>
      <c r="H58" s="44" t="s">
        <v>25</v>
      </c>
      <c r="I58" s="45" t="s">
        <v>1</v>
      </c>
      <c r="J58" s="47" t="s">
        <v>1</v>
      </c>
      <c r="K58" s="47" t="s">
        <v>1</v>
      </c>
      <c r="L58" s="39" t="s">
        <v>28</v>
      </c>
      <c r="M58" s="39" t="s">
        <v>28</v>
      </c>
      <c r="N58" s="47" t="s">
        <v>1</v>
      </c>
      <c r="O58" s="51" t="s">
        <v>3</v>
      </c>
      <c r="P58" s="47" t="s">
        <v>1</v>
      </c>
      <c r="Q58" s="44" t="s">
        <v>0</v>
      </c>
      <c r="R58" s="50"/>
    </row>
    <row r="59" spans="1:18" ht="16.5" x14ac:dyDescent="0.25">
      <c r="A59" s="32"/>
      <c r="B59" s="43">
        <v>44461</v>
      </c>
      <c r="C59" s="8">
        <v>17</v>
      </c>
      <c r="D59" s="9" t="s">
        <v>69</v>
      </c>
      <c r="E59" s="9" t="s">
        <v>70</v>
      </c>
      <c r="F59" s="1">
        <f t="shared" si="4"/>
        <v>6.25E-2</v>
      </c>
      <c r="G59" s="39" t="s">
        <v>28</v>
      </c>
      <c r="H59" s="47" t="s">
        <v>1</v>
      </c>
      <c r="I59" s="45" t="s">
        <v>1</v>
      </c>
      <c r="J59" s="47" t="s">
        <v>1</v>
      </c>
      <c r="K59" s="46" t="s">
        <v>24</v>
      </c>
      <c r="L59" s="39" t="s">
        <v>28</v>
      </c>
      <c r="M59" s="39" t="s">
        <v>28</v>
      </c>
      <c r="N59" s="47" t="s">
        <v>1</v>
      </c>
      <c r="O59" s="47" t="s">
        <v>1</v>
      </c>
      <c r="P59" s="47" t="s">
        <v>1</v>
      </c>
      <c r="Q59" s="47" t="s">
        <v>1</v>
      </c>
      <c r="R59" s="37"/>
    </row>
    <row r="60" spans="1:18" x14ac:dyDescent="0.25">
      <c r="A60" s="32"/>
      <c r="B60" s="43">
        <v>44454</v>
      </c>
      <c r="C60" s="8">
        <v>16</v>
      </c>
      <c r="D60" s="9" t="s">
        <v>65</v>
      </c>
      <c r="E60" s="9" t="s">
        <v>71</v>
      </c>
      <c r="F60" s="1">
        <f t="shared" si="4"/>
        <v>9.027777777777779E-2</v>
      </c>
      <c r="G60" s="39" t="s">
        <v>28</v>
      </c>
      <c r="H60" s="47" t="s">
        <v>1</v>
      </c>
      <c r="I60" s="45" t="s">
        <v>1</v>
      </c>
      <c r="J60" s="47" t="s">
        <v>1</v>
      </c>
      <c r="K60" s="47" t="s">
        <v>1</v>
      </c>
      <c r="L60" s="39" t="s">
        <v>28</v>
      </c>
      <c r="M60" s="39" t="s">
        <v>28</v>
      </c>
      <c r="N60" s="47" t="s">
        <v>1</v>
      </c>
      <c r="O60" s="47" t="s">
        <v>1</v>
      </c>
      <c r="P60" s="47" t="s">
        <v>1</v>
      </c>
      <c r="Q60" s="47" t="s">
        <v>1</v>
      </c>
      <c r="R60" s="37"/>
    </row>
    <row r="61" spans="1:18" x14ac:dyDescent="0.25">
      <c r="A61" s="32"/>
      <c r="B61" s="43">
        <v>44452</v>
      </c>
      <c r="C61" s="8">
        <v>15</v>
      </c>
      <c r="D61" s="9" t="s">
        <v>72</v>
      </c>
      <c r="E61" s="9" t="s">
        <v>58</v>
      </c>
      <c r="F61" s="1">
        <f t="shared" si="4"/>
        <v>1.3888888888888951E-2</v>
      </c>
      <c r="G61" s="39" t="s">
        <v>28</v>
      </c>
      <c r="H61" s="47" t="s">
        <v>1</v>
      </c>
      <c r="I61" s="45" t="s">
        <v>1</v>
      </c>
      <c r="J61" s="47" t="s">
        <v>1</v>
      </c>
      <c r="K61" s="47" t="s">
        <v>1</v>
      </c>
      <c r="L61" s="39" t="s">
        <v>28</v>
      </c>
      <c r="M61" s="39" t="s">
        <v>28</v>
      </c>
      <c r="N61" s="47" t="s">
        <v>1</v>
      </c>
      <c r="O61" s="47" t="s">
        <v>1</v>
      </c>
      <c r="P61" s="47" t="s">
        <v>1</v>
      </c>
      <c r="Q61" s="44" t="s">
        <v>0</v>
      </c>
      <c r="R61" s="50"/>
    </row>
    <row r="62" spans="1:18" ht="16.5" x14ac:dyDescent="0.25">
      <c r="A62" s="32"/>
      <c r="B62" s="43">
        <v>44447</v>
      </c>
      <c r="C62" s="8">
        <v>14</v>
      </c>
      <c r="D62" s="9" t="s">
        <v>73</v>
      </c>
      <c r="E62" s="9" t="s">
        <v>74</v>
      </c>
      <c r="F62" s="1">
        <f t="shared" si="4"/>
        <v>3.1250000000000056E-2</v>
      </c>
      <c r="G62" s="39" t="s">
        <v>28</v>
      </c>
      <c r="H62" s="46" t="s">
        <v>24</v>
      </c>
      <c r="I62" s="45" t="s">
        <v>1</v>
      </c>
      <c r="J62" s="47" t="s">
        <v>1</v>
      </c>
      <c r="K62" s="47" t="s">
        <v>1</v>
      </c>
      <c r="L62" s="39" t="s">
        <v>28</v>
      </c>
      <c r="M62" s="39" t="s">
        <v>28</v>
      </c>
      <c r="N62" s="47" t="s">
        <v>1</v>
      </c>
      <c r="O62" s="47" t="s">
        <v>1</v>
      </c>
      <c r="P62" s="47" t="s">
        <v>1</v>
      </c>
      <c r="Q62" s="47" t="s">
        <v>1</v>
      </c>
      <c r="R62" s="37"/>
    </row>
    <row r="63" spans="1:18" x14ac:dyDescent="0.25">
      <c r="A63" s="32"/>
      <c r="B63" s="43">
        <v>44446</v>
      </c>
      <c r="C63" s="8">
        <v>13</v>
      </c>
      <c r="D63" s="9" t="s">
        <v>75</v>
      </c>
      <c r="E63" s="9" t="s">
        <v>76</v>
      </c>
      <c r="F63" s="1">
        <f t="shared" si="4"/>
        <v>0.1423611111111111</v>
      </c>
      <c r="G63" s="39" t="s">
        <v>28</v>
      </c>
      <c r="H63" s="47" t="s">
        <v>1</v>
      </c>
      <c r="I63" s="45" t="s">
        <v>1</v>
      </c>
      <c r="J63" s="47" t="s">
        <v>1</v>
      </c>
      <c r="K63" s="47" t="s">
        <v>1</v>
      </c>
      <c r="L63" s="39" t="s">
        <v>28</v>
      </c>
      <c r="M63" s="39" t="s">
        <v>28</v>
      </c>
      <c r="N63" s="47" t="s">
        <v>1</v>
      </c>
      <c r="O63" s="47" t="s">
        <v>1</v>
      </c>
      <c r="P63" s="47" t="s">
        <v>1</v>
      </c>
      <c r="Q63" s="47" t="s">
        <v>1</v>
      </c>
      <c r="R63" s="37"/>
    </row>
    <row r="64" spans="1:18" ht="16.5" x14ac:dyDescent="0.25">
      <c r="A64" s="32"/>
      <c r="B64" s="43">
        <v>44445</v>
      </c>
      <c r="C64" s="8">
        <v>12</v>
      </c>
      <c r="D64" s="9" t="s">
        <v>58</v>
      </c>
      <c r="E64" s="9" t="s">
        <v>77</v>
      </c>
      <c r="F64" s="1">
        <f t="shared" si="4"/>
        <v>1.7361111111111049E-2</v>
      </c>
      <c r="G64" s="39" t="s">
        <v>28</v>
      </c>
      <c r="H64" s="47" t="s">
        <v>1</v>
      </c>
      <c r="I64" s="45" t="s">
        <v>1</v>
      </c>
      <c r="J64" s="46" t="s">
        <v>24</v>
      </c>
      <c r="K64" s="47" t="s">
        <v>1</v>
      </c>
      <c r="L64" s="39" t="s">
        <v>28</v>
      </c>
      <c r="M64" s="39" t="s">
        <v>28</v>
      </c>
      <c r="N64" s="47" t="s">
        <v>1</v>
      </c>
      <c r="O64" s="47" t="s">
        <v>1</v>
      </c>
      <c r="P64" s="47" t="s">
        <v>1</v>
      </c>
      <c r="Q64" s="47" t="s">
        <v>1</v>
      </c>
      <c r="R64" s="37"/>
    </row>
    <row r="65" spans="1:18" x14ac:dyDescent="0.25">
      <c r="A65" s="32"/>
      <c r="B65" s="43">
        <v>44426</v>
      </c>
      <c r="C65" s="8">
        <v>11</v>
      </c>
      <c r="D65" s="9" t="s">
        <v>57</v>
      </c>
      <c r="E65" s="9" t="s">
        <v>66</v>
      </c>
      <c r="F65" s="1">
        <f t="shared" si="4"/>
        <v>1.736111111111116E-2</v>
      </c>
      <c r="G65" s="39" t="s">
        <v>28</v>
      </c>
      <c r="H65" s="44" t="s">
        <v>25</v>
      </c>
      <c r="I65" s="45" t="s">
        <v>1</v>
      </c>
      <c r="J65" s="51" t="s">
        <v>3</v>
      </c>
      <c r="K65" s="47" t="s">
        <v>1</v>
      </c>
      <c r="L65" s="39" t="s">
        <v>28</v>
      </c>
      <c r="M65" s="39" t="s">
        <v>28</v>
      </c>
      <c r="N65" s="47" t="s">
        <v>1</v>
      </c>
      <c r="O65" s="47" t="s">
        <v>1</v>
      </c>
      <c r="P65" s="47" t="s">
        <v>1</v>
      </c>
      <c r="Q65" s="47" t="s">
        <v>1</v>
      </c>
      <c r="R65" s="37"/>
    </row>
    <row r="66" spans="1:18" ht="21.75" x14ac:dyDescent="0.55000000000000004">
      <c r="A66" s="32"/>
      <c r="B66" s="33"/>
      <c r="C66" s="34"/>
      <c r="D66" s="34"/>
      <c r="E66" s="35" t="s">
        <v>78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6"/>
      <c r="R66" s="37"/>
    </row>
    <row r="67" spans="1:18" ht="21.75" x14ac:dyDescent="0.55000000000000004">
      <c r="A67" s="32"/>
      <c r="B67" s="33"/>
      <c r="C67" s="34"/>
      <c r="D67" s="34"/>
      <c r="E67" s="35" t="s">
        <v>79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6"/>
      <c r="R67" s="37"/>
    </row>
    <row r="68" spans="1:18" x14ac:dyDescent="0.25">
      <c r="A68" s="32"/>
      <c r="B68" s="43">
        <v>44371</v>
      </c>
      <c r="C68" s="8">
        <v>10</v>
      </c>
      <c r="D68" s="9" t="s">
        <v>80</v>
      </c>
      <c r="E68" s="9" t="s">
        <v>81</v>
      </c>
      <c r="F68" s="1">
        <f t="shared" si="4"/>
        <v>2.9166666666666674E-2</v>
      </c>
      <c r="G68" s="39" t="s">
        <v>28</v>
      </c>
      <c r="H68" s="47" t="s">
        <v>1</v>
      </c>
      <c r="I68" s="45" t="s">
        <v>1</v>
      </c>
      <c r="J68" s="47" t="s">
        <v>1</v>
      </c>
      <c r="K68" s="47" t="s">
        <v>1</v>
      </c>
      <c r="L68" s="39" t="s">
        <v>28</v>
      </c>
      <c r="M68" s="39" t="s">
        <v>28</v>
      </c>
      <c r="N68" s="47" t="s">
        <v>1</v>
      </c>
      <c r="O68" s="47" t="s">
        <v>1</v>
      </c>
      <c r="P68" s="47" t="s">
        <v>1</v>
      </c>
      <c r="Q68" s="47" t="s">
        <v>1</v>
      </c>
      <c r="R68" s="37"/>
    </row>
    <row r="69" spans="1:18" ht="21.75" x14ac:dyDescent="0.55000000000000004">
      <c r="A69" s="32"/>
      <c r="B69" s="33"/>
      <c r="C69" s="34"/>
      <c r="D69" s="34"/>
      <c r="E69" s="35" t="s">
        <v>82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6"/>
      <c r="R69" s="37"/>
    </row>
    <row r="70" spans="1:18" ht="21.75" x14ac:dyDescent="0.55000000000000004">
      <c r="A70" s="32"/>
      <c r="B70" s="33"/>
      <c r="C70" s="34"/>
      <c r="D70" s="34"/>
      <c r="E70" s="35" t="s">
        <v>83</v>
      </c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6"/>
      <c r="R70" s="37"/>
    </row>
    <row r="71" spans="1:18" ht="16.5" x14ac:dyDescent="0.25">
      <c r="A71" s="32"/>
      <c r="B71" s="43">
        <v>44312</v>
      </c>
      <c r="C71" s="8">
        <v>9</v>
      </c>
      <c r="D71" s="9" t="s">
        <v>84</v>
      </c>
      <c r="E71" s="9" t="s">
        <v>85</v>
      </c>
      <c r="F71" s="1">
        <f t="shared" si="4"/>
        <v>1.7361111111111105E-2</v>
      </c>
      <c r="G71" s="39" t="s">
        <v>28</v>
      </c>
      <c r="H71" s="47" t="s">
        <v>1</v>
      </c>
      <c r="I71" s="45" t="s">
        <v>1</v>
      </c>
      <c r="J71" s="51" t="s">
        <v>3</v>
      </c>
      <c r="K71" s="47" t="s">
        <v>1</v>
      </c>
      <c r="L71" s="39" t="s">
        <v>28</v>
      </c>
      <c r="M71" s="39" t="s">
        <v>28</v>
      </c>
      <c r="N71" s="46" t="s">
        <v>24</v>
      </c>
      <c r="O71" s="46" t="s">
        <v>24</v>
      </c>
      <c r="P71" s="47" t="s">
        <v>1</v>
      </c>
      <c r="Q71" s="44" t="s">
        <v>0</v>
      </c>
      <c r="R71" s="50"/>
    </row>
    <row r="72" spans="1:18" ht="16.5" x14ac:dyDescent="0.25">
      <c r="A72" s="32"/>
      <c r="B72" s="43">
        <v>44291</v>
      </c>
      <c r="C72" s="8">
        <v>8</v>
      </c>
      <c r="D72" s="9" t="s">
        <v>84</v>
      </c>
      <c r="E72" s="9" t="s">
        <v>85</v>
      </c>
      <c r="F72" s="1">
        <f t="shared" si="4"/>
        <v>1.7361111111111105E-2</v>
      </c>
      <c r="G72" s="39" t="s">
        <v>28</v>
      </c>
      <c r="H72" s="44" t="s">
        <v>0</v>
      </c>
      <c r="I72" s="45" t="s">
        <v>1</v>
      </c>
      <c r="J72" s="47" t="s">
        <v>1</v>
      </c>
      <c r="K72" s="46" t="s">
        <v>24</v>
      </c>
      <c r="L72" s="39" t="s">
        <v>28</v>
      </c>
      <c r="M72" s="39" t="s">
        <v>28</v>
      </c>
      <c r="N72" s="47" t="s">
        <v>1</v>
      </c>
      <c r="O72" s="51" t="s">
        <v>3</v>
      </c>
      <c r="P72" s="47" t="s">
        <v>1</v>
      </c>
      <c r="Q72" s="47" t="s">
        <v>1</v>
      </c>
      <c r="R72" s="37"/>
    </row>
    <row r="73" spans="1:18" ht="16.5" x14ac:dyDescent="0.25">
      <c r="A73" s="32"/>
      <c r="B73" s="43">
        <v>44262</v>
      </c>
      <c r="C73" s="8">
        <v>7</v>
      </c>
      <c r="D73" s="9" t="s">
        <v>84</v>
      </c>
      <c r="E73" s="9" t="s">
        <v>86</v>
      </c>
      <c r="F73" s="1">
        <f t="shared" si="4"/>
        <v>1.3888888888888895E-2</v>
      </c>
      <c r="G73" s="39" t="s">
        <v>28</v>
      </c>
      <c r="H73" s="47" t="s">
        <v>1</v>
      </c>
      <c r="I73" s="45" t="s">
        <v>1</v>
      </c>
      <c r="J73" s="47" t="s">
        <v>1</v>
      </c>
      <c r="K73" s="46" t="s">
        <v>24</v>
      </c>
      <c r="L73" s="39" t="s">
        <v>28</v>
      </c>
      <c r="M73" s="39" t="s">
        <v>28</v>
      </c>
      <c r="N73" s="47" t="s">
        <v>1</v>
      </c>
      <c r="O73" s="47" t="s">
        <v>1</v>
      </c>
      <c r="P73" s="47" t="s">
        <v>1</v>
      </c>
      <c r="Q73" s="47" t="s">
        <v>1</v>
      </c>
      <c r="R73" s="37"/>
    </row>
    <row r="74" spans="1:18" x14ac:dyDescent="0.25">
      <c r="A74" s="32"/>
      <c r="B74" s="43">
        <v>44264</v>
      </c>
      <c r="C74" s="8">
        <v>6</v>
      </c>
      <c r="D74" s="9" t="s">
        <v>57</v>
      </c>
      <c r="E74" s="9" t="s">
        <v>66</v>
      </c>
      <c r="F74" s="1">
        <f t="shared" si="4"/>
        <v>1.736111111111116E-2</v>
      </c>
      <c r="G74" s="39" t="s">
        <v>28</v>
      </c>
      <c r="H74" s="47" t="s">
        <v>1</v>
      </c>
      <c r="I74" s="45" t="s">
        <v>1</v>
      </c>
      <c r="J74" s="47" t="s">
        <v>1</v>
      </c>
      <c r="K74" s="47" t="s">
        <v>1</v>
      </c>
      <c r="L74" s="39" t="s">
        <v>28</v>
      </c>
      <c r="M74" s="39" t="s">
        <v>28</v>
      </c>
      <c r="N74" s="47" t="s">
        <v>1</v>
      </c>
      <c r="O74" s="47" t="s">
        <v>1</v>
      </c>
      <c r="P74" s="47" t="s">
        <v>1</v>
      </c>
      <c r="Q74" s="47" t="s">
        <v>1</v>
      </c>
      <c r="R74" s="37"/>
    </row>
    <row r="75" spans="1:18" ht="16.5" x14ac:dyDescent="0.25">
      <c r="A75" s="32"/>
      <c r="B75" s="43">
        <v>44258</v>
      </c>
      <c r="C75" s="8">
        <v>5</v>
      </c>
      <c r="D75" s="9" t="s">
        <v>63</v>
      </c>
      <c r="E75" s="9" t="s">
        <v>87</v>
      </c>
      <c r="F75" s="1">
        <f t="shared" si="4"/>
        <v>1.3888888888888895E-2</v>
      </c>
      <c r="G75" s="39" t="s">
        <v>28</v>
      </c>
      <c r="H75" s="47" t="s">
        <v>1</v>
      </c>
      <c r="I75" s="52" t="s">
        <v>24</v>
      </c>
      <c r="J75" s="47" t="s">
        <v>1</v>
      </c>
      <c r="K75" s="51" t="s">
        <v>3</v>
      </c>
      <c r="L75" s="39" t="s">
        <v>28</v>
      </c>
      <c r="M75" s="39" t="s">
        <v>28</v>
      </c>
      <c r="N75" s="46" t="s">
        <v>24</v>
      </c>
      <c r="O75" s="47" t="s">
        <v>1</v>
      </c>
      <c r="P75" s="47" t="s">
        <v>1</v>
      </c>
      <c r="Q75" s="47" t="s">
        <v>1</v>
      </c>
      <c r="R75" s="37"/>
    </row>
    <row r="76" spans="1:18" x14ac:dyDescent="0.25">
      <c r="A76" s="32"/>
      <c r="B76" s="43">
        <v>44250</v>
      </c>
      <c r="C76" s="8">
        <v>4</v>
      </c>
      <c r="D76" s="9" t="s">
        <v>63</v>
      </c>
      <c r="E76" s="9" t="s">
        <v>64</v>
      </c>
      <c r="F76" s="1">
        <f t="shared" si="4"/>
        <v>3.125E-2</v>
      </c>
      <c r="G76" s="39" t="s">
        <v>28</v>
      </c>
      <c r="H76" s="47" t="s">
        <v>1</v>
      </c>
      <c r="I76" s="45" t="s">
        <v>1</v>
      </c>
      <c r="J76" s="47" t="s">
        <v>1</v>
      </c>
      <c r="K76" s="47" t="s">
        <v>1</v>
      </c>
      <c r="L76" s="39" t="s">
        <v>28</v>
      </c>
      <c r="M76" s="39" t="s">
        <v>28</v>
      </c>
      <c r="N76" s="47" t="s">
        <v>1</v>
      </c>
      <c r="O76" s="47" t="s">
        <v>1</v>
      </c>
      <c r="P76" s="47" t="s">
        <v>1</v>
      </c>
      <c r="Q76" s="47" t="s">
        <v>1</v>
      </c>
      <c r="R76" s="37"/>
    </row>
    <row r="77" spans="1:18" x14ac:dyDescent="0.25">
      <c r="A77" s="32"/>
      <c r="B77" s="43">
        <v>44243</v>
      </c>
      <c r="C77" s="8">
        <v>3</v>
      </c>
      <c r="D77" s="9" t="s">
        <v>88</v>
      </c>
      <c r="E77" s="9" t="s">
        <v>89</v>
      </c>
      <c r="F77" s="1">
        <f t="shared" si="4"/>
        <v>6.25E-2</v>
      </c>
      <c r="G77" s="39" t="s">
        <v>28</v>
      </c>
      <c r="H77" s="47" t="s">
        <v>1</v>
      </c>
      <c r="I77" s="45" t="s">
        <v>1</v>
      </c>
      <c r="J77" s="47" t="s">
        <v>1</v>
      </c>
      <c r="K77" s="47" t="s">
        <v>1</v>
      </c>
      <c r="L77" s="39" t="s">
        <v>28</v>
      </c>
      <c r="M77" s="39" t="s">
        <v>28</v>
      </c>
      <c r="N77" s="47" t="s">
        <v>1</v>
      </c>
      <c r="O77" s="47" t="s">
        <v>1</v>
      </c>
      <c r="P77" s="47" t="s">
        <v>1</v>
      </c>
      <c r="Q77" s="47" t="s">
        <v>1</v>
      </c>
      <c r="R77" s="37"/>
    </row>
    <row r="78" spans="1:18" x14ac:dyDescent="0.25">
      <c r="A78" s="32"/>
      <c r="B78" s="43">
        <v>44237</v>
      </c>
      <c r="C78" s="8">
        <v>2</v>
      </c>
      <c r="D78" s="9" t="s">
        <v>72</v>
      </c>
      <c r="E78" s="9" t="s">
        <v>74</v>
      </c>
      <c r="F78" s="1">
        <f t="shared" si="4"/>
        <v>1.736111111111116E-2</v>
      </c>
      <c r="G78" s="39" t="s">
        <v>28</v>
      </c>
      <c r="H78" s="47" t="s">
        <v>1</v>
      </c>
      <c r="I78" s="45" t="s">
        <v>1</v>
      </c>
      <c r="J78" s="47" t="s">
        <v>1</v>
      </c>
      <c r="K78" s="47" t="s">
        <v>1</v>
      </c>
      <c r="L78" s="39" t="s">
        <v>28</v>
      </c>
      <c r="M78" s="39" t="s">
        <v>28</v>
      </c>
      <c r="N78" s="47" t="s">
        <v>1</v>
      </c>
      <c r="O78" s="47" t="s">
        <v>1</v>
      </c>
      <c r="P78" s="47" t="s">
        <v>1</v>
      </c>
      <c r="Q78" s="47" t="s">
        <v>1</v>
      </c>
      <c r="R78" s="37"/>
    </row>
    <row r="79" spans="1:18" ht="16.5" x14ac:dyDescent="0.25">
      <c r="A79" s="32"/>
      <c r="B79" s="43">
        <v>44236</v>
      </c>
      <c r="C79" s="8">
        <v>1</v>
      </c>
      <c r="D79" s="9" t="s">
        <v>57</v>
      </c>
      <c r="E79" s="9" t="s">
        <v>90</v>
      </c>
      <c r="F79" s="1">
        <f t="shared" si="4"/>
        <v>4.1666666666666741E-2</v>
      </c>
      <c r="G79" s="39" t="s">
        <v>28</v>
      </c>
      <c r="H79" s="47" t="s">
        <v>1</v>
      </c>
      <c r="I79" s="53" t="s">
        <v>25</v>
      </c>
      <c r="J79" s="46" t="s">
        <v>24</v>
      </c>
      <c r="K79" s="47" t="s">
        <v>1</v>
      </c>
      <c r="L79" s="39" t="s">
        <v>28</v>
      </c>
      <c r="M79" s="39" t="s">
        <v>28</v>
      </c>
      <c r="N79" s="47" t="s">
        <v>1</v>
      </c>
      <c r="O79" s="44" t="s">
        <v>0</v>
      </c>
      <c r="P79" s="47" t="s">
        <v>1</v>
      </c>
      <c r="Q79" s="47" t="s">
        <v>1</v>
      </c>
      <c r="R79" s="37"/>
    </row>
    <row r="80" spans="1:18" ht="21.75" x14ac:dyDescent="0.55000000000000004">
      <c r="A80" s="32"/>
      <c r="B80" s="33"/>
      <c r="C80" s="34"/>
      <c r="D80" s="34"/>
      <c r="E80" s="35" t="s">
        <v>91</v>
      </c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6"/>
      <c r="R80" s="37"/>
    </row>
    <row r="81" spans="1:18" ht="21.75" x14ac:dyDescent="0.55000000000000004">
      <c r="A81" s="32"/>
      <c r="B81" s="28"/>
      <c r="C81" s="29"/>
      <c r="D81" s="29"/>
      <c r="E81" s="30">
        <v>2020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31"/>
    </row>
    <row r="82" spans="1:18" ht="21.75" x14ac:dyDescent="0.55000000000000004">
      <c r="A82" s="32"/>
      <c r="B82" s="33"/>
      <c r="C82" s="34"/>
      <c r="D82" s="34"/>
      <c r="E82" s="35" t="s">
        <v>92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6"/>
      <c r="R82" s="37"/>
    </row>
    <row r="83" spans="1:18" ht="16.5" x14ac:dyDescent="0.25">
      <c r="A83" s="32"/>
      <c r="B83" s="43">
        <v>44160</v>
      </c>
      <c r="C83" s="8">
        <v>23</v>
      </c>
      <c r="D83" s="9" t="s">
        <v>93</v>
      </c>
      <c r="E83" s="9" t="s">
        <v>64</v>
      </c>
      <c r="F83" s="1">
        <f t="shared" si="4"/>
        <v>3.4722222222222099E-3</v>
      </c>
      <c r="G83" s="39" t="s">
        <v>28</v>
      </c>
      <c r="H83" s="47" t="s">
        <v>1</v>
      </c>
      <c r="I83" s="45" t="s">
        <v>1</v>
      </c>
      <c r="J83" s="47" t="s">
        <v>1</v>
      </c>
      <c r="K83" s="47" t="s">
        <v>1</v>
      </c>
      <c r="L83" s="39" t="s">
        <v>28</v>
      </c>
      <c r="M83" s="39" t="s">
        <v>28</v>
      </c>
      <c r="N83" s="47" t="s">
        <v>1</v>
      </c>
      <c r="O83" s="47" t="s">
        <v>1</v>
      </c>
      <c r="P83" s="47" t="s">
        <v>1</v>
      </c>
      <c r="Q83" s="46" t="s">
        <v>24</v>
      </c>
      <c r="R83" s="54"/>
    </row>
    <row r="84" spans="1:18" ht="16.5" x14ac:dyDescent="0.25">
      <c r="A84" s="32"/>
      <c r="B84" s="43">
        <v>44152</v>
      </c>
      <c r="C84" s="8">
        <v>22</v>
      </c>
      <c r="D84" s="9" t="s">
        <v>58</v>
      </c>
      <c r="E84" s="9" t="s">
        <v>94</v>
      </c>
      <c r="F84" s="1">
        <f t="shared" si="4"/>
        <v>1.041666666666663E-2</v>
      </c>
      <c r="G84" s="39" t="s">
        <v>28</v>
      </c>
      <c r="H84" s="44" t="s">
        <v>0</v>
      </c>
      <c r="I84" s="45" t="s">
        <v>1</v>
      </c>
      <c r="J84" s="47" t="s">
        <v>1</v>
      </c>
      <c r="K84" s="47" t="s">
        <v>1</v>
      </c>
      <c r="L84" s="39" t="s">
        <v>28</v>
      </c>
      <c r="M84" s="39" t="s">
        <v>28</v>
      </c>
      <c r="N84" s="46" t="s">
        <v>24</v>
      </c>
      <c r="O84" s="48" t="s">
        <v>3</v>
      </c>
      <c r="P84" s="47" t="s">
        <v>1</v>
      </c>
      <c r="Q84" s="46" t="s">
        <v>24</v>
      </c>
      <c r="R84" s="54"/>
    </row>
    <row r="85" spans="1:18" ht="16.5" x14ac:dyDescent="0.25">
      <c r="A85" s="32"/>
      <c r="B85" s="43">
        <v>44139</v>
      </c>
      <c r="C85" s="8">
        <v>21</v>
      </c>
      <c r="D85" s="9" t="s">
        <v>57</v>
      </c>
      <c r="E85" s="9" t="s">
        <v>70</v>
      </c>
      <c r="F85" s="1">
        <f t="shared" si="4"/>
        <v>2.430555555555558E-2</v>
      </c>
      <c r="G85" s="39" t="s">
        <v>28</v>
      </c>
      <c r="H85" s="47" t="s">
        <v>1</v>
      </c>
      <c r="I85" s="45" t="s">
        <v>1</v>
      </c>
      <c r="J85" s="47" t="s">
        <v>1</v>
      </c>
      <c r="K85" s="47" t="s">
        <v>1</v>
      </c>
      <c r="L85" s="39" t="s">
        <v>28</v>
      </c>
      <c r="M85" s="39" t="s">
        <v>28</v>
      </c>
      <c r="N85" s="47" t="s">
        <v>1</v>
      </c>
      <c r="O85" s="46" t="s">
        <v>24</v>
      </c>
      <c r="P85" s="47" t="s">
        <v>1</v>
      </c>
      <c r="Q85" s="47" t="s">
        <v>1</v>
      </c>
      <c r="R85" s="37"/>
    </row>
    <row r="86" spans="1:18" ht="16.5" x14ac:dyDescent="0.25">
      <c r="A86" s="32"/>
      <c r="B86" s="43">
        <v>44128</v>
      </c>
      <c r="C86" s="8">
        <v>20</v>
      </c>
      <c r="D86" s="9" t="s">
        <v>72</v>
      </c>
      <c r="E86" s="9" t="s">
        <v>74</v>
      </c>
      <c r="F86" s="1">
        <f t="shared" si="4"/>
        <v>1.736111111111116E-2</v>
      </c>
      <c r="G86" s="39" t="s">
        <v>28</v>
      </c>
      <c r="H86" s="47" t="s">
        <v>1</v>
      </c>
      <c r="I86" s="45" t="s">
        <v>1</v>
      </c>
      <c r="J86" s="47" t="s">
        <v>1</v>
      </c>
      <c r="K86" s="46" t="s">
        <v>24</v>
      </c>
      <c r="L86" s="39" t="s">
        <v>28</v>
      </c>
      <c r="M86" s="39" t="s">
        <v>28</v>
      </c>
      <c r="N86" s="47" t="s">
        <v>1</v>
      </c>
      <c r="O86" s="47" t="s">
        <v>1</v>
      </c>
      <c r="P86" s="47" t="s">
        <v>1</v>
      </c>
      <c r="Q86" s="47" t="s">
        <v>1</v>
      </c>
      <c r="R86" s="37"/>
    </row>
    <row r="87" spans="1:18" ht="16.5" x14ac:dyDescent="0.25">
      <c r="A87" s="32"/>
      <c r="B87" s="43">
        <v>44123</v>
      </c>
      <c r="C87" s="8">
        <v>19</v>
      </c>
      <c r="D87" s="9" t="s">
        <v>72</v>
      </c>
      <c r="E87" s="9" t="s">
        <v>74</v>
      </c>
      <c r="F87" s="1">
        <f t="shared" si="4"/>
        <v>1.736111111111116E-2</v>
      </c>
      <c r="G87" s="39" t="s">
        <v>28</v>
      </c>
      <c r="H87" s="47" t="s">
        <v>1</v>
      </c>
      <c r="I87" s="45" t="s">
        <v>1</v>
      </c>
      <c r="J87" s="47" t="s">
        <v>1</v>
      </c>
      <c r="K87" s="46" t="s">
        <v>24</v>
      </c>
      <c r="L87" s="39" t="s">
        <v>28</v>
      </c>
      <c r="M87" s="39" t="s">
        <v>28</v>
      </c>
      <c r="N87" s="46" t="s">
        <v>24</v>
      </c>
      <c r="O87" s="47" t="s">
        <v>1</v>
      </c>
      <c r="P87" s="47" t="s">
        <v>1</v>
      </c>
      <c r="Q87" s="47" t="s">
        <v>1</v>
      </c>
      <c r="R87" s="37"/>
    </row>
    <row r="88" spans="1:18" ht="21.75" x14ac:dyDescent="0.55000000000000004">
      <c r="A88" s="32"/>
      <c r="B88" s="33"/>
      <c r="C88" s="34"/>
      <c r="D88" s="34"/>
      <c r="E88" s="35" t="s">
        <v>95</v>
      </c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6"/>
      <c r="R88" s="37"/>
    </row>
    <row r="89" spans="1:18" ht="21.75" x14ac:dyDescent="0.55000000000000004">
      <c r="A89" s="32"/>
      <c r="B89" s="33"/>
      <c r="C89" s="34"/>
      <c r="D89" s="34"/>
      <c r="E89" s="35" t="s">
        <v>96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6"/>
      <c r="R89" s="37"/>
    </row>
    <row r="90" spans="1:18" ht="16.5" x14ac:dyDescent="0.25">
      <c r="A90" s="32"/>
      <c r="B90" s="43">
        <v>44080</v>
      </c>
      <c r="C90" s="8">
        <v>18</v>
      </c>
      <c r="D90" s="9" t="s">
        <v>97</v>
      </c>
      <c r="E90" s="9" t="s">
        <v>98</v>
      </c>
      <c r="F90" s="1">
        <f t="shared" si="4"/>
        <v>2.777777777777779E-2</v>
      </c>
      <c r="G90" s="39" t="s">
        <v>28</v>
      </c>
      <c r="H90" s="47" t="s">
        <v>1</v>
      </c>
      <c r="I90" s="45" t="s">
        <v>1</v>
      </c>
      <c r="J90" s="47" t="s">
        <v>1</v>
      </c>
      <c r="K90" s="46" t="s">
        <v>24</v>
      </c>
      <c r="L90" s="39" t="s">
        <v>28</v>
      </c>
      <c r="M90" s="39" t="s">
        <v>28</v>
      </c>
      <c r="N90" s="47" t="s">
        <v>1</v>
      </c>
      <c r="O90" s="47" t="s">
        <v>1</v>
      </c>
      <c r="P90" s="47" t="s">
        <v>1</v>
      </c>
      <c r="Q90" s="46" t="s">
        <v>24</v>
      </c>
      <c r="R90" s="54"/>
    </row>
    <row r="91" spans="1:18" x14ac:dyDescent="0.25">
      <c r="A91" s="32"/>
      <c r="B91" s="43">
        <v>44069</v>
      </c>
      <c r="C91" s="8">
        <v>17</v>
      </c>
      <c r="D91" s="9" t="s">
        <v>63</v>
      </c>
      <c r="E91" s="9" t="s">
        <v>75</v>
      </c>
      <c r="F91" s="1">
        <f t="shared" si="4"/>
        <v>2.0833333333333315E-2</v>
      </c>
      <c r="G91" s="39" t="s">
        <v>28</v>
      </c>
      <c r="H91" s="44" t="s">
        <v>25</v>
      </c>
      <c r="I91" s="45" t="s">
        <v>1</v>
      </c>
      <c r="J91" s="44" t="s">
        <v>25</v>
      </c>
      <c r="K91" s="47" t="s">
        <v>1</v>
      </c>
      <c r="L91" s="39" t="s">
        <v>28</v>
      </c>
      <c r="M91" s="39" t="s">
        <v>28</v>
      </c>
      <c r="N91" s="47" t="s">
        <v>1</v>
      </c>
      <c r="O91" s="47" t="s">
        <v>1</v>
      </c>
      <c r="P91" s="47" t="s">
        <v>1</v>
      </c>
      <c r="Q91" s="44" t="s">
        <v>0</v>
      </c>
      <c r="R91" s="50"/>
    </row>
    <row r="92" spans="1:18" ht="16.5" x14ac:dyDescent="0.25">
      <c r="A92" s="32"/>
      <c r="B92" s="43">
        <v>44068</v>
      </c>
      <c r="C92" s="8">
        <v>16</v>
      </c>
      <c r="D92" s="9" t="s">
        <v>99</v>
      </c>
      <c r="E92" s="9" t="s">
        <v>80</v>
      </c>
      <c r="F92" s="1">
        <f t="shared" si="4"/>
        <v>1.736111111111116E-2</v>
      </c>
      <c r="G92" s="39" t="s">
        <v>28</v>
      </c>
      <c r="H92" s="47" t="s">
        <v>1</v>
      </c>
      <c r="I92" s="45" t="s">
        <v>1</v>
      </c>
      <c r="J92" s="46" t="s">
        <v>24</v>
      </c>
      <c r="K92" s="47" t="s">
        <v>1</v>
      </c>
      <c r="L92" s="39" t="s">
        <v>28</v>
      </c>
      <c r="M92" s="39" t="s">
        <v>28</v>
      </c>
      <c r="N92" s="47" t="s">
        <v>1</v>
      </c>
      <c r="O92" s="47" t="s">
        <v>1</v>
      </c>
      <c r="P92" s="47" t="s">
        <v>1</v>
      </c>
      <c r="Q92" s="46" t="s">
        <v>24</v>
      </c>
      <c r="R92" s="54"/>
    </row>
    <row r="93" spans="1:18" ht="16.5" x14ac:dyDescent="0.25">
      <c r="A93" s="32"/>
      <c r="B93" s="43">
        <v>44067</v>
      </c>
      <c r="C93" s="8">
        <v>15</v>
      </c>
      <c r="D93" s="9" t="s">
        <v>100</v>
      </c>
      <c r="E93" s="9" t="s">
        <v>101</v>
      </c>
      <c r="F93" s="1">
        <f t="shared" si="4"/>
        <v>3.819444444444442E-2</v>
      </c>
      <c r="G93" s="39" t="s">
        <v>28</v>
      </c>
      <c r="H93" s="47" t="s">
        <v>1</v>
      </c>
      <c r="I93" s="45" t="s">
        <v>1</v>
      </c>
      <c r="J93" s="47" t="s">
        <v>1</v>
      </c>
      <c r="K93" s="47" t="s">
        <v>1</v>
      </c>
      <c r="L93" s="39" t="s">
        <v>28</v>
      </c>
      <c r="M93" s="39" t="s">
        <v>28</v>
      </c>
      <c r="N93" s="47" t="s">
        <v>1</v>
      </c>
      <c r="O93" s="47" t="s">
        <v>1</v>
      </c>
      <c r="P93" s="47" t="s">
        <v>1</v>
      </c>
      <c r="Q93" s="46" t="s">
        <v>24</v>
      </c>
      <c r="R93" s="54"/>
    </row>
    <row r="94" spans="1:18" x14ac:dyDescent="0.25">
      <c r="A94" s="32"/>
      <c r="B94" s="43">
        <v>44055</v>
      </c>
      <c r="C94" s="8">
        <v>14</v>
      </c>
      <c r="D94" s="9" t="s">
        <v>100</v>
      </c>
      <c r="E94" s="9" t="s">
        <v>102</v>
      </c>
      <c r="F94" s="1">
        <f t="shared" si="4"/>
        <v>1.0416666666666685E-2</v>
      </c>
      <c r="G94" s="39" t="s">
        <v>28</v>
      </c>
      <c r="H94" s="47" t="s">
        <v>1</v>
      </c>
      <c r="I94" s="45" t="s">
        <v>1</v>
      </c>
      <c r="J94" s="47" t="s">
        <v>1</v>
      </c>
      <c r="K94" s="47" t="s">
        <v>1</v>
      </c>
      <c r="L94" s="39" t="s">
        <v>28</v>
      </c>
      <c r="M94" s="39" t="s">
        <v>28</v>
      </c>
      <c r="N94" s="47" t="s">
        <v>1</v>
      </c>
      <c r="O94" s="47" t="s">
        <v>1</v>
      </c>
      <c r="P94" s="47" t="s">
        <v>1</v>
      </c>
      <c r="Q94" s="44" t="s">
        <v>0</v>
      </c>
      <c r="R94" s="50"/>
    </row>
    <row r="95" spans="1:18" x14ac:dyDescent="0.25">
      <c r="A95" s="32"/>
      <c r="B95" s="43">
        <v>44033</v>
      </c>
      <c r="C95" s="8">
        <v>13</v>
      </c>
      <c r="D95" s="9" t="s">
        <v>103</v>
      </c>
      <c r="E95" s="9" t="s">
        <v>104</v>
      </c>
      <c r="F95" s="1">
        <f t="shared" si="4"/>
        <v>3.125E-2</v>
      </c>
      <c r="G95" s="39" t="s">
        <v>28</v>
      </c>
      <c r="H95" s="47" t="s">
        <v>1</v>
      </c>
      <c r="I95" s="45" t="s">
        <v>1</v>
      </c>
      <c r="J95" s="47" t="s">
        <v>1</v>
      </c>
      <c r="K95" s="47" t="s">
        <v>1</v>
      </c>
      <c r="L95" s="39" t="s">
        <v>28</v>
      </c>
      <c r="M95" s="39" t="s">
        <v>28</v>
      </c>
      <c r="N95" s="47" t="s">
        <v>1</v>
      </c>
      <c r="O95" s="47" t="s">
        <v>1</v>
      </c>
      <c r="P95" s="47" t="s">
        <v>1</v>
      </c>
      <c r="Q95" s="47" t="s">
        <v>1</v>
      </c>
      <c r="R95" s="37"/>
    </row>
    <row r="96" spans="1:18" x14ac:dyDescent="0.25">
      <c r="A96" s="32"/>
      <c r="B96" s="43">
        <v>44027</v>
      </c>
      <c r="C96" s="8">
        <v>12</v>
      </c>
      <c r="D96" s="9" t="s">
        <v>84</v>
      </c>
      <c r="E96" s="9" t="s">
        <v>105</v>
      </c>
      <c r="F96" s="1">
        <f t="shared" si="4"/>
        <v>5.2083333333333315E-2</v>
      </c>
      <c r="G96" s="39" t="s">
        <v>28</v>
      </c>
      <c r="H96" s="47" t="s">
        <v>1</v>
      </c>
      <c r="I96" s="45" t="s">
        <v>1</v>
      </c>
      <c r="J96" s="47" t="s">
        <v>1</v>
      </c>
      <c r="K96" s="47" t="s">
        <v>1</v>
      </c>
      <c r="L96" s="39" t="s">
        <v>28</v>
      </c>
      <c r="M96" s="39" t="s">
        <v>28</v>
      </c>
      <c r="N96" s="47" t="s">
        <v>1</v>
      </c>
      <c r="O96" s="47" t="s">
        <v>1</v>
      </c>
      <c r="P96" s="47" t="s">
        <v>1</v>
      </c>
      <c r="Q96" s="47" t="s">
        <v>1</v>
      </c>
      <c r="R96" s="37"/>
    </row>
    <row r="97" spans="1:18" x14ac:dyDescent="0.25">
      <c r="A97" s="32"/>
      <c r="B97" s="43">
        <v>44025</v>
      </c>
      <c r="C97" s="8">
        <v>11</v>
      </c>
      <c r="D97" s="9" t="s">
        <v>84</v>
      </c>
      <c r="E97" s="9" t="s">
        <v>106</v>
      </c>
      <c r="F97" s="1">
        <f t="shared" si="4"/>
        <v>4.8611111111111105E-2</v>
      </c>
      <c r="G97" s="39" t="s">
        <v>28</v>
      </c>
      <c r="H97" s="47" t="s">
        <v>1</v>
      </c>
      <c r="I97" s="45" t="s">
        <v>1</v>
      </c>
      <c r="J97" s="47" t="s">
        <v>1</v>
      </c>
      <c r="K97" s="47" t="s">
        <v>1</v>
      </c>
      <c r="L97" s="39" t="s">
        <v>28</v>
      </c>
      <c r="M97" s="39" t="s">
        <v>28</v>
      </c>
      <c r="N97" s="47" t="s">
        <v>1</v>
      </c>
      <c r="O97" s="47" t="s">
        <v>1</v>
      </c>
      <c r="P97" s="47" t="s">
        <v>1</v>
      </c>
      <c r="Q97" s="47" t="s">
        <v>1</v>
      </c>
      <c r="R97" s="37"/>
    </row>
    <row r="98" spans="1:18" x14ac:dyDescent="0.25">
      <c r="A98" s="32"/>
      <c r="B98" s="43">
        <v>44020</v>
      </c>
      <c r="C98" s="8">
        <v>10</v>
      </c>
      <c r="D98" s="9" t="s">
        <v>100</v>
      </c>
      <c r="E98" s="9" t="s">
        <v>107</v>
      </c>
      <c r="F98" s="1">
        <f t="shared" si="4"/>
        <v>3.472222222222221E-2</v>
      </c>
      <c r="G98" s="39" t="s">
        <v>28</v>
      </c>
      <c r="H98" s="47" t="s">
        <v>1</v>
      </c>
      <c r="I98" s="53" t="s">
        <v>25</v>
      </c>
      <c r="J98" s="47" t="s">
        <v>1</v>
      </c>
      <c r="K98" s="47" t="s">
        <v>1</v>
      </c>
      <c r="L98" s="39" t="s">
        <v>28</v>
      </c>
      <c r="M98" s="39" t="s">
        <v>28</v>
      </c>
      <c r="N98" s="47" t="s">
        <v>1</v>
      </c>
      <c r="O98" s="47" t="s">
        <v>1</v>
      </c>
      <c r="P98" s="47" t="s">
        <v>1</v>
      </c>
      <c r="Q98" s="47" t="s">
        <v>1</v>
      </c>
      <c r="R98" s="37"/>
    </row>
    <row r="99" spans="1:18" ht="16.5" x14ac:dyDescent="0.25">
      <c r="A99" s="32"/>
      <c r="B99" s="43">
        <v>44012</v>
      </c>
      <c r="C99" s="8">
        <v>9</v>
      </c>
      <c r="D99" s="9" t="s">
        <v>108</v>
      </c>
      <c r="E99" s="9" t="s">
        <v>109</v>
      </c>
      <c r="F99" s="1">
        <f t="shared" si="4"/>
        <v>3.7499999999999978E-2</v>
      </c>
      <c r="G99" s="39" t="s">
        <v>28</v>
      </c>
      <c r="H99" s="47" t="s">
        <v>1</v>
      </c>
      <c r="I99" s="55" t="s">
        <v>3</v>
      </c>
      <c r="J99" s="47" t="s">
        <v>1</v>
      </c>
      <c r="K99" s="46" t="s">
        <v>24</v>
      </c>
      <c r="L99" s="39" t="s">
        <v>28</v>
      </c>
      <c r="M99" s="39" t="s">
        <v>28</v>
      </c>
      <c r="N99" s="47" t="s">
        <v>1</v>
      </c>
      <c r="O99" s="47" t="s">
        <v>1</v>
      </c>
      <c r="P99" s="47" t="s">
        <v>1</v>
      </c>
      <c r="Q99" s="47" t="s">
        <v>1</v>
      </c>
      <c r="R99" s="37"/>
    </row>
    <row r="100" spans="1:18" ht="16.5" x14ac:dyDescent="0.25">
      <c r="A100" s="32"/>
      <c r="B100" s="43">
        <v>44005</v>
      </c>
      <c r="C100" s="8">
        <v>8</v>
      </c>
      <c r="D100" s="9" t="s">
        <v>100</v>
      </c>
      <c r="E100" s="9" t="s">
        <v>87</v>
      </c>
      <c r="F100" s="1">
        <f t="shared" si="4"/>
        <v>5.902777777777779E-2</v>
      </c>
      <c r="G100" s="39" t="s">
        <v>28</v>
      </c>
      <c r="H100" s="47" t="s">
        <v>1</v>
      </c>
      <c r="I100" s="55" t="s">
        <v>3</v>
      </c>
      <c r="J100" s="47" t="s">
        <v>1</v>
      </c>
      <c r="K100" s="46" t="s">
        <v>24</v>
      </c>
      <c r="L100" s="39" t="s">
        <v>28</v>
      </c>
      <c r="M100" s="39" t="s">
        <v>28</v>
      </c>
      <c r="N100" s="47" t="s">
        <v>1</v>
      </c>
      <c r="O100" s="47" t="s">
        <v>1</v>
      </c>
      <c r="P100" s="47" t="s">
        <v>1</v>
      </c>
      <c r="Q100" s="47" t="s">
        <v>1</v>
      </c>
      <c r="R100" s="37"/>
    </row>
    <row r="101" spans="1:18" x14ac:dyDescent="0.25">
      <c r="A101" s="32"/>
      <c r="B101" s="43">
        <v>43992</v>
      </c>
      <c r="C101" s="8">
        <v>7</v>
      </c>
      <c r="D101" s="9" t="s">
        <v>110</v>
      </c>
      <c r="E101" s="9" t="s">
        <v>111</v>
      </c>
      <c r="F101" s="1">
        <f t="shared" si="4"/>
        <v>3.819444444444442E-2</v>
      </c>
      <c r="G101" s="39" t="s">
        <v>28</v>
      </c>
      <c r="H101" s="47" t="s">
        <v>1</v>
      </c>
      <c r="I101" s="45" t="s">
        <v>1</v>
      </c>
      <c r="J101" s="47" t="s">
        <v>1</v>
      </c>
      <c r="K101" s="48" t="s">
        <v>3</v>
      </c>
      <c r="L101" s="39" t="s">
        <v>28</v>
      </c>
      <c r="M101" s="39" t="s">
        <v>28</v>
      </c>
      <c r="N101" s="47" t="s">
        <v>1</v>
      </c>
      <c r="O101" s="47" t="s">
        <v>1</v>
      </c>
      <c r="P101" s="47" t="s">
        <v>1</v>
      </c>
      <c r="Q101" s="47" t="s">
        <v>1</v>
      </c>
      <c r="R101" s="37"/>
    </row>
    <row r="102" spans="1:18" ht="21.75" x14ac:dyDescent="0.55000000000000004">
      <c r="A102" s="32"/>
      <c r="B102" s="33"/>
      <c r="C102" s="34"/>
      <c r="D102" s="34"/>
      <c r="E102" s="35" t="s">
        <v>112</v>
      </c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6"/>
      <c r="R102" s="37"/>
    </row>
    <row r="103" spans="1:18" ht="21.75" x14ac:dyDescent="0.55000000000000004">
      <c r="A103" s="32"/>
      <c r="B103" s="33"/>
      <c r="C103" s="34"/>
      <c r="D103" s="34"/>
      <c r="E103" s="35" t="s">
        <v>113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6"/>
      <c r="R103" s="37"/>
    </row>
    <row r="104" spans="1:18" ht="16.5" x14ac:dyDescent="0.25">
      <c r="A104" s="32"/>
      <c r="B104" s="43">
        <v>43944</v>
      </c>
      <c r="C104" s="8">
        <v>6</v>
      </c>
      <c r="D104" s="9" t="s">
        <v>114</v>
      </c>
      <c r="E104" s="9" t="s">
        <v>115</v>
      </c>
      <c r="F104" s="1">
        <f t="shared" si="4"/>
        <v>2.430555555555558E-2</v>
      </c>
      <c r="G104" s="39" t="s">
        <v>28</v>
      </c>
      <c r="H104" s="47" t="s">
        <v>1</v>
      </c>
      <c r="I104" s="45" t="s">
        <v>1</v>
      </c>
      <c r="J104" s="47" t="s">
        <v>1</v>
      </c>
      <c r="K104" s="47" t="s">
        <v>1</v>
      </c>
      <c r="L104" s="39" t="s">
        <v>28</v>
      </c>
      <c r="M104" s="39" t="s">
        <v>28</v>
      </c>
      <c r="N104" s="44" t="s">
        <v>25</v>
      </c>
      <c r="O104" s="46" t="s">
        <v>24</v>
      </c>
      <c r="P104" s="47" t="s">
        <v>1</v>
      </c>
      <c r="Q104" s="47" t="s">
        <v>1</v>
      </c>
      <c r="R104" s="37"/>
    </row>
    <row r="105" spans="1:18" ht="16.5" x14ac:dyDescent="0.25">
      <c r="A105" s="32"/>
      <c r="B105" s="43">
        <v>43935</v>
      </c>
      <c r="C105" s="8">
        <v>5</v>
      </c>
      <c r="D105" s="9" t="s">
        <v>89</v>
      </c>
      <c r="E105" s="9" t="s">
        <v>116</v>
      </c>
      <c r="F105" s="1">
        <f t="shared" si="4"/>
        <v>1.736111111111116E-2</v>
      </c>
      <c r="G105" s="39" t="s">
        <v>28</v>
      </c>
      <c r="H105" s="47" t="s">
        <v>1</v>
      </c>
      <c r="I105" s="45" t="s">
        <v>1</v>
      </c>
      <c r="J105" s="47" t="s">
        <v>1</v>
      </c>
      <c r="K105" s="46" t="s">
        <v>24</v>
      </c>
      <c r="L105" s="39" t="s">
        <v>28</v>
      </c>
      <c r="M105" s="39" t="s">
        <v>28</v>
      </c>
      <c r="N105" s="47" t="s">
        <v>1</v>
      </c>
      <c r="O105" s="47" t="s">
        <v>1</v>
      </c>
      <c r="P105" s="47" t="s">
        <v>1</v>
      </c>
      <c r="Q105" s="47" t="s">
        <v>1</v>
      </c>
      <c r="R105" s="37"/>
    </row>
    <row r="106" spans="1:18" x14ac:dyDescent="0.25">
      <c r="A106" s="32"/>
      <c r="B106" s="43">
        <v>43925</v>
      </c>
      <c r="C106" s="8">
        <v>4</v>
      </c>
      <c r="D106" s="9" t="s">
        <v>76</v>
      </c>
      <c r="E106" s="9" t="s">
        <v>117</v>
      </c>
      <c r="F106" s="1">
        <f t="shared" si="4"/>
        <v>3.472222222222221E-2</v>
      </c>
      <c r="G106" s="39" t="s">
        <v>28</v>
      </c>
      <c r="H106" s="47" t="s">
        <v>1</v>
      </c>
      <c r="I106" s="45" t="s">
        <v>1</v>
      </c>
      <c r="J106" s="47" t="s">
        <v>1</v>
      </c>
      <c r="K106" s="47" t="s">
        <v>1</v>
      </c>
      <c r="L106" s="39" t="s">
        <v>28</v>
      </c>
      <c r="M106" s="39" t="s">
        <v>28</v>
      </c>
      <c r="N106" s="47" t="s">
        <v>1</v>
      </c>
      <c r="O106" s="47" t="s">
        <v>1</v>
      </c>
      <c r="P106" s="47" t="s">
        <v>1</v>
      </c>
      <c r="Q106" s="47" t="s">
        <v>1</v>
      </c>
      <c r="R106" s="37"/>
    </row>
    <row r="107" spans="1:18" x14ac:dyDescent="0.25">
      <c r="A107" s="32"/>
      <c r="B107" s="43">
        <v>43899</v>
      </c>
      <c r="C107" s="8">
        <v>3</v>
      </c>
      <c r="D107" s="9" t="s">
        <v>118</v>
      </c>
      <c r="E107" s="9" t="s">
        <v>119</v>
      </c>
      <c r="F107" s="1">
        <f t="shared" si="4"/>
        <v>5.208333333333337E-2</v>
      </c>
      <c r="G107" s="39" t="s">
        <v>28</v>
      </c>
      <c r="H107" s="47" t="s">
        <v>1</v>
      </c>
      <c r="I107" s="45" t="s">
        <v>1</v>
      </c>
      <c r="J107" s="47" t="s">
        <v>1</v>
      </c>
      <c r="K107" s="44" t="s">
        <v>25</v>
      </c>
      <c r="L107" s="39" t="s">
        <v>28</v>
      </c>
      <c r="M107" s="39" t="s">
        <v>28</v>
      </c>
      <c r="N107" s="47" t="s">
        <v>1</v>
      </c>
      <c r="O107" s="47" t="s">
        <v>1</v>
      </c>
      <c r="P107" s="47" t="s">
        <v>1</v>
      </c>
      <c r="Q107" s="47" t="s">
        <v>1</v>
      </c>
      <c r="R107" s="37"/>
    </row>
    <row r="108" spans="1:18" ht="16.5" x14ac:dyDescent="0.25">
      <c r="A108" s="32"/>
      <c r="B108" s="43">
        <v>43886</v>
      </c>
      <c r="C108" s="8">
        <v>2</v>
      </c>
      <c r="D108" s="9" t="s">
        <v>100</v>
      </c>
      <c r="E108" s="9" t="s">
        <v>85</v>
      </c>
      <c r="F108" s="1">
        <f t="shared" si="4"/>
        <v>2.0833333333333315E-2</v>
      </c>
      <c r="G108" s="39" t="s">
        <v>28</v>
      </c>
      <c r="H108" s="46" t="s">
        <v>24</v>
      </c>
      <c r="I108" s="45" t="s">
        <v>1</v>
      </c>
      <c r="J108" s="47" t="s">
        <v>1</v>
      </c>
      <c r="K108" s="47" t="s">
        <v>1</v>
      </c>
      <c r="L108" s="39" t="s">
        <v>28</v>
      </c>
      <c r="M108" s="39" t="s">
        <v>28</v>
      </c>
      <c r="N108" s="46" t="s">
        <v>24</v>
      </c>
      <c r="O108" s="47" t="s">
        <v>1</v>
      </c>
      <c r="P108" s="47" t="s">
        <v>1</v>
      </c>
      <c r="Q108" s="47" t="s">
        <v>1</v>
      </c>
      <c r="R108" s="37"/>
    </row>
    <row r="109" spans="1:18" x14ac:dyDescent="0.25">
      <c r="A109" s="32"/>
      <c r="B109" s="43">
        <v>43885</v>
      </c>
      <c r="C109" s="8">
        <v>1</v>
      </c>
      <c r="D109" s="9" t="s">
        <v>63</v>
      </c>
      <c r="E109" s="9" t="s">
        <v>75</v>
      </c>
      <c r="F109" s="1">
        <f t="shared" si="4"/>
        <v>2.0833333333333315E-2</v>
      </c>
      <c r="G109" s="39" t="s">
        <v>28</v>
      </c>
      <c r="H109" s="47" t="s">
        <v>1</v>
      </c>
      <c r="I109" s="45" t="s">
        <v>1</v>
      </c>
      <c r="J109" s="47" t="s">
        <v>1</v>
      </c>
      <c r="K109" s="44" t="s">
        <v>25</v>
      </c>
      <c r="L109" s="39" t="s">
        <v>28</v>
      </c>
      <c r="M109" s="39" t="s">
        <v>28</v>
      </c>
      <c r="N109" s="44" t="s">
        <v>25</v>
      </c>
      <c r="O109" s="47" t="s">
        <v>1</v>
      </c>
      <c r="P109" s="47" t="s">
        <v>1</v>
      </c>
      <c r="Q109" s="47" t="s">
        <v>1</v>
      </c>
      <c r="R109" s="37"/>
    </row>
    <row r="110" spans="1:18" ht="21.75" x14ac:dyDescent="0.55000000000000004">
      <c r="A110" s="32"/>
      <c r="B110" s="33"/>
      <c r="C110" s="34"/>
      <c r="D110" s="34"/>
      <c r="E110" s="35" t="s">
        <v>120</v>
      </c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6"/>
      <c r="R110" s="37"/>
    </row>
    <row r="111" spans="1:18" ht="21.75" x14ac:dyDescent="0.55000000000000004">
      <c r="A111" s="32"/>
      <c r="B111" s="28"/>
      <c r="C111" s="29"/>
      <c r="D111" s="29"/>
      <c r="E111" s="30">
        <v>2019</v>
      </c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31"/>
    </row>
    <row r="112" spans="1:18" ht="21.75" x14ac:dyDescent="0.55000000000000004">
      <c r="A112" s="32"/>
      <c r="B112" s="33"/>
      <c r="C112" s="34"/>
      <c r="D112" s="34"/>
      <c r="E112" s="35" t="s">
        <v>121</v>
      </c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6"/>
      <c r="R112" s="37"/>
    </row>
    <row r="113" spans="1:18" x14ac:dyDescent="0.25">
      <c r="A113" s="32"/>
      <c r="B113" s="43">
        <v>43788</v>
      </c>
      <c r="C113" s="8">
        <v>8</v>
      </c>
      <c r="D113" s="9" t="s">
        <v>122</v>
      </c>
      <c r="E113" s="9" t="s">
        <v>123</v>
      </c>
      <c r="F113" s="1">
        <f t="shared" si="4"/>
        <v>6.9444444444444198E-3</v>
      </c>
      <c r="G113" s="39" t="s">
        <v>28</v>
      </c>
      <c r="H113" s="47" t="s">
        <v>1</v>
      </c>
      <c r="I113" s="45" t="s">
        <v>1</v>
      </c>
      <c r="J113" s="47" t="s">
        <v>1</v>
      </c>
      <c r="K113" s="47" t="s">
        <v>1</v>
      </c>
      <c r="L113" s="39" t="s">
        <v>28</v>
      </c>
      <c r="M113" s="39" t="s">
        <v>28</v>
      </c>
      <c r="N113" s="47" t="s">
        <v>1</v>
      </c>
      <c r="O113" s="47" t="s">
        <v>1</v>
      </c>
      <c r="P113" s="47" t="s">
        <v>1</v>
      </c>
      <c r="Q113" s="47" t="s">
        <v>1</v>
      </c>
      <c r="R113" s="37"/>
    </row>
    <row r="114" spans="1:18" ht="21" x14ac:dyDescent="0.25">
      <c r="A114" s="32"/>
      <c r="B114" s="43">
        <v>43760</v>
      </c>
      <c r="C114" s="8">
        <v>7</v>
      </c>
      <c r="D114" s="9" t="s">
        <v>105</v>
      </c>
      <c r="E114" s="9" t="s">
        <v>124</v>
      </c>
      <c r="F114" s="1">
        <f t="shared" si="4"/>
        <v>2.430555555555558E-2</v>
      </c>
      <c r="G114" s="39" t="s">
        <v>28</v>
      </c>
      <c r="H114" s="56">
        <v>0</v>
      </c>
      <c r="I114" s="45" t="s">
        <v>1</v>
      </c>
      <c r="J114" s="47" t="s">
        <v>1</v>
      </c>
      <c r="K114" s="47" t="s">
        <v>1</v>
      </c>
      <c r="L114" s="39" t="s">
        <v>28</v>
      </c>
      <c r="M114" s="39" t="s">
        <v>28</v>
      </c>
      <c r="N114" s="44" t="s">
        <v>25</v>
      </c>
      <c r="O114" s="47" t="s">
        <v>1</v>
      </c>
      <c r="P114" s="47" t="s">
        <v>1</v>
      </c>
      <c r="Q114" s="47" t="s">
        <v>1</v>
      </c>
      <c r="R114" s="37"/>
    </row>
    <row r="115" spans="1:18" x14ac:dyDescent="0.25">
      <c r="A115" s="32"/>
      <c r="B115" s="43">
        <v>43745</v>
      </c>
      <c r="C115" s="8">
        <v>6</v>
      </c>
      <c r="D115" s="9" t="s">
        <v>125</v>
      </c>
      <c r="E115" s="9" t="s">
        <v>126</v>
      </c>
      <c r="F115" s="1">
        <f t="shared" si="4"/>
        <v>1.041666666666663E-2</v>
      </c>
      <c r="G115" s="39" t="s">
        <v>28</v>
      </c>
      <c r="H115" s="44" t="s">
        <v>25</v>
      </c>
      <c r="I115" s="45" t="s">
        <v>1</v>
      </c>
      <c r="J115" s="47" t="s">
        <v>1</v>
      </c>
      <c r="K115" s="47" t="s">
        <v>1</v>
      </c>
      <c r="L115" s="39" t="s">
        <v>28</v>
      </c>
      <c r="M115" s="39" t="s">
        <v>28</v>
      </c>
      <c r="N115" s="47" t="s">
        <v>1</v>
      </c>
      <c r="O115" s="47" t="s">
        <v>1</v>
      </c>
      <c r="P115" s="47" t="s">
        <v>1</v>
      </c>
      <c r="Q115" s="47" t="s">
        <v>1</v>
      </c>
      <c r="R115" s="37"/>
    </row>
    <row r="116" spans="1:18" ht="21.75" x14ac:dyDescent="0.55000000000000004">
      <c r="A116" s="32"/>
      <c r="B116" s="33"/>
      <c r="C116" s="34"/>
      <c r="D116" s="34"/>
      <c r="E116" s="35" t="s">
        <v>127</v>
      </c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6"/>
      <c r="R116" s="37"/>
    </row>
    <row r="117" spans="1:18" ht="21.75" x14ac:dyDescent="0.55000000000000004">
      <c r="A117" s="32"/>
      <c r="B117" s="33"/>
      <c r="C117" s="34"/>
      <c r="D117" s="34"/>
      <c r="E117" s="35" t="s">
        <v>128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6"/>
      <c r="R117" s="37"/>
    </row>
    <row r="118" spans="1:18" x14ac:dyDescent="0.25">
      <c r="A118" s="32"/>
      <c r="B118" s="43">
        <v>43684</v>
      </c>
      <c r="C118" s="8">
        <v>5</v>
      </c>
      <c r="D118" s="9" t="s">
        <v>72</v>
      </c>
      <c r="E118" s="9" t="s">
        <v>58</v>
      </c>
      <c r="F118" s="1">
        <f t="shared" si="4"/>
        <v>1.3888888888888951E-2</v>
      </c>
      <c r="G118" s="39" t="s">
        <v>28</v>
      </c>
      <c r="H118" s="44" t="s">
        <v>25</v>
      </c>
      <c r="I118" s="45" t="s">
        <v>1</v>
      </c>
      <c r="J118" s="47" t="s">
        <v>1</v>
      </c>
      <c r="K118" s="47" t="s">
        <v>1</v>
      </c>
      <c r="L118" s="39" t="s">
        <v>28</v>
      </c>
      <c r="M118" s="39" t="s">
        <v>28</v>
      </c>
      <c r="N118" s="47" t="s">
        <v>1</v>
      </c>
      <c r="O118" s="47" t="s">
        <v>1</v>
      </c>
      <c r="P118" s="47" t="s">
        <v>1</v>
      </c>
      <c r="Q118" s="47" t="s">
        <v>1</v>
      </c>
      <c r="R118" s="37"/>
    </row>
    <row r="119" spans="1:18" ht="16.5" x14ac:dyDescent="0.25">
      <c r="A119" s="32"/>
      <c r="B119" s="43">
        <v>43676</v>
      </c>
      <c r="C119" s="8">
        <v>4</v>
      </c>
      <c r="D119" s="9" t="s">
        <v>116</v>
      </c>
      <c r="E119" s="9" t="s">
        <v>129</v>
      </c>
      <c r="F119" s="1">
        <f t="shared" si="4"/>
        <v>1.7361111111111049E-2</v>
      </c>
      <c r="G119" s="39" t="s">
        <v>28</v>
      </c>
      <c r="H119" s="47" t="s">
        <v>1</v>
      </c>
      <c r="I119" s="45" t="s">
        <v>1</v>
      </c>
      <c r="J119" s="47" t="s">
        <v>1</v>
      </c>
      <c r="K119" s="47" t="s">
        <v>1</v>
      </c>
      <c r="L119" s="39" t="s">
        <v>28</v>
      </c>
      <c r="M119" s="39" t="s">
        <v>28</v>
      </c>
      <c r="N119" s="46" t="s">
        <v>24</v>
      </c>
      <c r="O119" s="47" t="s">
        <v>1</v>
      </c>
      <c r="P119" s="47" t="s">
        <v>1</v>
      </c>
      <c r="Q119" s="47" t="s">
        <v>1</v>
      </c>
      <c r="R119" s="37"/>
    </row>
    <row r="120" spans="1:18" ht="12.75" customHeight="1" x14ac:dyDescent="0.25">
      <c r="A120" s="32"/>
      <c r="B120" s="43">
        <v>43661</v>
      </c>
      <c r="C120" s="8">
        <v>3</v>
      </c>
      <c r="D120" s="9" t="s">
        <v>63</v>
      </c>
      <c r="E120" s="9" t="s">
        <v>130</v>
      </c>
      <c r="F120" s="1">
        <f t="shared" si="4"/>
        <v>1.7361111111111105E-2</v>
      </c>
      <c r="G120" s="39" t="s">
        <v>28</v>
      </c>
      <c r="H120" s="47" t="s">
        <v>1</v>
      </c>
      <c r="I120" s="53" t="s">
        <v>0</v>
      </c>
      <c r="J120" s="44" t="s">
        <v>0</v>
      </c>
      <c r="K120" s="47" t="s">
        <v>1</v>
      </c>
      <c r="L120" s="39" t="s">
        <v>28</v>
      </c>
      <c r="M120" s="39" t="s">
        <v>28</v>
      </c>
      <c r="N120" s="47" t="s">
        <v>1</v>
      </c>
      <c r="O120" s="47" t="s">
        <v>1</v>
      </c>
      <c r="P120" s="47" t="s">
        <v>1</v>
      </c>
      <c r="Q120" s="47" t="s">
        <v>1</v>
      </c>
      <c r="R120" s="37"/>
    </row>
    <row r="121" spans="1:18" x14ac:dyDescent="0.25">
      <c r="A121" s="32"/>
      <c r="B121" s="43">
        <v>43642</v>
      </c>
      <c r="C121" s="8">
        <v>2</v>
      </c>
      <c r="D121" s="9" t="s">
        <v>122</v>
      </c>
      <c r="E121" s="9" t="s">
        <v>100</v>
      </c>
      <c r="F121" s="1">
        <f t="shared" si="4"/>
        <v>1.7361111111111105E-2</v>
      </c>
      <c r="G121" s="39" t="s">
        <v>28</v>
      </c>
      <c r="H121" s="47" t="s">
        <v>1</v>
      </c>
      <c r="I121" s="45" t="s">
        <v>1</v>
      </c>
      <c r="J121" s="47" t="s">
        <v>1</v>
      </c>
      <c r="K121" s="47" t="s">
        <v>1</v>
      </c>
      <c r="L121" s="39" t="s">
        <v>28</v>
      </c>
      <c r="M121" s="39" t="s">
        <v>28</v>
      </c>
      <c r="N121" s="47" t="s">
        <v>1</v>
      </c>
      <c r="O121" s="47" t="s">
        <v>1</v>
      </c>
      <c r="P121" s="47" t="s">
        <v>1</v>
      </c>
      <c r="Q121" s="47" t="s">
        <v>1</v>
      </c>
      <c r="R121" s="37"/>
    </row>
    <row r="122" spans="1:18" x14ac:dyDescent="0.25">
      <c r="A122" s="32"/>
      <c r="B122" s="43">
        <v>43627</v>
      </c>
      <c r="C122" s="8">
        <v>1</v>
      </c>
      <c r="D122" s="9" t="s">
        <v>131</v>
      </c>
      <c r="E122" s="9" t="s">
        <v>132</v>
      </c>
      <c r="F122" s="57">
        <f t="shared" si="4"/>
        <v>3.4722222222222099E-3</v>
      </c>
      <c r="G122" s="39" t="s">
        <v>28</v>
      </c>
      <c r="H122" s="47" t="s">
        <v>1</v>
      </c>
      <c r="I122" s="45" t="s">
        <v>1</v>
      </c>
      <c r="J122" s="47" t="s">
        <v>1</v>
      </c>
      <c r="K122" s="47" t="s">
        <v>1</v>
      </c>
      <c r="L122" s="39" t="s">
        <v>28</v>
      </c>
      <c r="M122" s="39" t="s">
        <v>28</v>
      </c>
      <c r="N122" s="47" t="s">
        <v>1</v>
      </c>
      <c r="O122" s="47" t="s">
        <v>1</v>
      </c>
      <c r="P122" s="47" t="s">
        <v>1</v>
      </c>
      <c r="Q122" s="47" t="s">
        <v>1</v>
      </c>
      <c r="R122" s="37"/>
    </row>
    <row r="123" spans="1:18" ht="21.75" x14ac:dyDescent="0.55000000000000004">
      <c r="A123" s="32"/>
      <c r="B123" s="33"/>
      <c r="C123" s="34"/>
      <c r="D123" s="34"/>
      <c r="E123" s="35" t="s">
        <v>133</v>
      </c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6"/>
      <c r="R123" s="37"/>
    </row>
    <row r="124" spans="1:18" ht="230.25" customHeight="1" x14ac:dyDescent="0.25">
      <c r="A124" s="4"/>
      <c r="B124" s="58" t="s">
        <v>15</v>
      </c>
      <c r="C124" s="58" t="s">
        <v>16</v>
      </c>
      <c r="D124" s="59" t="s">
        <v>17</v>
      </c>
      <c r="E124" s="59" t="s">
        <v>18</v>
      </c>
      <c r="F124" s="58" t="s">
        <v>19</v>
      </c>
      <c r="G124" s="60" t="s">
        <v>14</v>
      </c>
      <c r="H124" s="60" t="s">
        <v>5</v>
      </c>
      <c r="I124" s="60" t="s">
        <v>6</v>
      </c>
      <c r="J124" s="60" t="s">
        <v>7</v>
      </c>
      <c r="K124" s="60" t="s">
        <v>8</v>
      </c>
      <c r="L124" s="60" t="s">
        <v>138</v>
      </c>
      <c r="M124" s="60" t="s">
        <v>9</v>
      </c>
      <c r="N124" s="60" t="s">
        <v>10</v>
      </c>
      <c r="O124" s="60" t="s">
        <v>11</v>
      </c>
      <c r="P124" s="60" t="s">
        <v>12</v>
      </c>
      <c r="Q124" s="60" t="s">
        <v>13</v>
      </c>
      <c r="R124" s="61"/>
    </row>
    <row r="125" spans="1:18" ht="32.25" customHeight="1" x14ac:dyDescent="0.25">
      <c r="A125" s="4"/>
      <c r="B125" s="62" t="s">
        <v>20</v>
      </c>
      <c r="C125" s="11">
        <f>COUNT(C2:C122)</f>
        <v>85</v>
      </c>
      <c r="D125" s="12"/>
      <c r="E125" s="13"/>
      <c r="F125" s="14">
        <f>SUM(F2:F122)</f>
        <v>2.3270833333333347</v>
      </c>
      <c r="G125" s="2">
        <v>5</v>
      </c>
      <c r="H125" s="2">
        <v>16</v>
      </c>
      <c r="I125" s="2">
        <v>17</v>
      </c>
      <c r="J125" s="2">
        <v>20</v>
      </c>
      <c r="K125" s="2">
        <v>27</v>
      </c>
      <c r="L125" s="2">
        <v>30</v>
      </c>
      <c r="M125" s="2">
        <v>36</v>
      </c>
      <c r="N125" s="2">
        <v>38</v>
      </c>
      <c r="O125" s="2">
        <v>55</v>
      </c>
      <c r="P125" s="2">
        <v>57</v>
      </c>
      <c r="Q125" s="2">
        <v>73</v>
      </c>
      <c r="R125" s="63"/>
    </row>
    <row r="126" spans="1:18" ht="21.75" x14ac:dyDescent="0.25">
      <c r="A126" s="4"/>
      <c r="B126" s="16" t="s">
        <v>0</v>
      </c>
      <c r="C126" s="17"/>
      <c r="D126" s="17"/>
      <c r="E126" s="17"/>
      <c r="F126" s="18" t="s">
        <v>21</v>
      </c>
      <c r="G126" s="10">
        <f t="shared" ref="G126:Q126" si="5">COUNTIF(G2:G122,"S")</f>
        <v>1</v>
      </c>
      <c r="H126" s="10">
        <f t="shared" si="5"/>
        <v>2</v>
      </c>
      <c r="I126" s="10">
        <f t="shared" si="5"/>
        <v>2</v>
      </c>
      <c r="J126" s="10">
        <f t="shared" si="5"/>
        <v>1</v>
      </c>
      <c r="K126" s="10">
        <f t="shared" si="5"/>
        <v>0</v>
      </c>
      <c r="L126" s="10">
        <f t="shared" si="5"/>
        <v>0</v>
      </c>
      <c r="M126" s="10">
        <f t="shared" si="5"/>
        <v>0</v>
      </c>
      <c r="N126" s="10">
        <f t="shared" si="5"/>
        <v>0</v>
      </c>
      <c r="O126" s="10">
        <f t="shared" si="5"/>
        <v>4</v>
      </c>
      <c r="P126" s="10">
        <f t="shared" si="5"/>
        <v>0</v>
      </c>
      <c r="Q126" s="10">
        <f t="shared" si="5"/>
        <v>9</v>
      </c>
      <c r="R126" s="63"/>
    </row>
    <row r="127" spans="1:18" ht="21.75" x14ac:dyDescent="0.25">
      <c r="A127" s="4"/>
      <c r="B127" s="16" t="s">
        <v>2</v>
      </c>
      <c r="C127" s="17"/>
      <c r="D127" s="17"/>
      <c r="E127" s="17"/>
      <c r="F127" s="18" t="s">
        <v>22</v>
      </c>
      <c r="G127" s="10">
        <f t="shared" ref="G127:Q127" si="6">COUNTIF(G2:G122,"L")</f>
        <v>0</v>
      </c>
      <c r="H127" s="10">
        <f t="shared" si="6"/>
        <v>0</v>
      </c>
      <c r="I127" s="10">
        <f t="shared" si="6"/>
        <v>0</v>
      </c>
      <c r="J127" s="10">
        <f t="shared" si="6"/>
        <v>0</v>
      </c>
      <c r="K127" s="10">
        <f t="shared" si="6"/>
        <v>0</v>
      </c>
      <c r="L127" s="10">
        <f t="shared" si="6"/>
        <v>0</v>
      </c>
      <c r="M127" s="10">
        <f t="shared" si="6"/>
        <v>0</v>
      </c>
      <c r="N127" s="10">
        <f t="shared" si="6"/>
        <v>0</v>
      </c>
      <c r="O127" s="10">
        <f t="shared" si="6"/>
        <v>0</v>
      </c>
      <c r="P127" s="10">
        <f t="shared" si="6"/>
        <v>0</v>
      </c>
      <c r="Q127" s="10">
        <f t="shared" si="6"/>
        <v>0</v>
      </c>
      <c r="R127" s="63"/>
    </row>
    <row r="128" spans="1:18" ht="21.75" x14ac:dyDescent="0.25">
      <c r="A128" s="4"/>
      <c r="B128" s="16" t="s">
        <v>3</v>
      </c>
      <c r="C128" s="17"/>
      <c r="D128" s="17"/>
      <c r="E128" s="17"/>
      <c r="F128" s="18" t="s">
        <v>4</v>
      </c>
      <c r="G128" s="10">
        <f t="shared" ref="G128:Q128" si="7">COUNTIF(G2:G122,"O")</f>
        <v>0</v>
      </c>
      <c r="H128" s="10">
        <f t="shared" si="7"/>
        <v>3</v>
      </c>
      <c r="I128" s="10">
        <f t="shared" si="7"/>
        <v>2</v>
      </c>
      <c r="J128" s="10">
        <f t="shared" si="7"/>
        <v>3</v>
      </c>
      <c r="K128" s="10">
        <f t="shared" si="7"/>
        <v>2</v>
      </c>
      <c r="L128" s="10">
        <f t="shared" si="7"/>
        <v>0</v>
      </c>
      <c r="M128" s="10">
        <f t="shared" si="7"/>
        <v>0</v>
      </c>
      <c r="N128" s="10">
        <f t="shared" si="7"/>
        <v>0</v>
      </c>
      <c r="O128" s="10">
        <f t="shared" si="7"/>
        <v>3</v>
      </c>
      <c r="P128" s="10">
        <f t="shared" si="7"/>
        <v>0</v>
      </c>
      <c r="Q128" s="10">
        <f t="shared" si="7"/>
        <v>1</v>
      </c>
      <c r="R128" s="63"/>
    </row>
    <row r="129" spans="1:18" ht="21.75" customHeight="1" x14ac:dyDescent="0.25">
      <c r="A129" s="4"/>
      <c r="B129" s="16" t="s">
        <v>25</v>
      </c>
      <c r="C129" s="17"/>
      <c r="D129" s="17"/>
      <c r="E129" s="17"/>
      <c r="F129" s="15" t="s">
        <v>23</v>
      </c>
      <c r="G129" s="10">
        <f t="shared" ref="G129:Q129" si="8">COUNTIF(G2:G122,"@")</f>
        <v>0</v>
      </c>
      <c r="H129" s="10">
        <f t="shared" si="8"/>
        <v>8</v>
      </c>
      <c r="I129" s="10">
        <f t="shared" si="8"/>
        <v>7</v>
      </c>
      <c r="J129" s="10">
        <f t="shared" si="8"/>
        <v>2</v>
      </c>
      <c r="K129" s="10">
        <f t="shared" si="8"/>
        <v>2</v>
      </c>
      <c r="L129" s="10">
        <f t="shared" si="8"/>
        <v>0</v>
      </c>
      <c r="M129" s="10">
        <f t="shared" si="8"/>
        <v>0</v>
      </c>
      <c r="N129" s="10">
        <f t="shared" si="8"/>
        <v>3</v>
      </c>
      <c r="O129" s="10">
        <f t="shared" si="8"/>
        <v>0</v>
      </c>
      <c r="P129" s="10">
        <f t="shared" si="8"/>
        <v>0</v>
      </c>
      <c r="Q129" s="10">
        <f t="shared" si="8"/>
        <v>1</v>
      </c>
      <c r="R129" s="63"/>
    </row>
    <row r="130" spans="1:18" ht="21.75" customHeight="1" x14ac:dyDescent="0.25">
      <c r="A130" s="4"/>
      <c r="B130" s="19" t="s">
        <v>24</v>
      </c>
      <c r="C130" s="17"/>
      <c r="D130" s="17"/>
      <c r="E130" s="17"/>
      <c r="F130" s="15" t="s">
        <v>29</v>
      </c>
      <c r="G130" s="10">
        <f t="shared" ref="G130:Q130" si="9">COUNTIF(G2:G122,"-")</f>
        <v>1</v>
      </c>
      <c r="H130" s="10">
        <f t="shared" si="9"/>
        <v>3</v>
      </c>
      <c r="I130" s="10">
        <f t="shared" si="9"/>
        <v>2</v>
      </c>
      <c r="J130" s="10">
        <f t="shared" si="9"/>
        <v>9</v>
      </c>
      <c r="K130" s="10">
        <f t="shared" si="9"/>
        <v>14</v>
      </c>
      <c r="L130" s="10">
        <f t="shared" si="9"/>
        <v>0</v>
      </c>
      <c r="M130" s="10">
        <f t="shared" si="9"/>
        <v>1</v>
      </c>
      <c r="N130" s="10">
        <f t="shared" si="9"/>
        <v>7</v>
      </c>
      <c r="O130" s="10">
        <f t="shared" si="9"/>
        <v>6</v>
      </c>
      <c r="P130" s="10">
        <f t="shared" si="9"/>
        <v>0</v>
      </c>
      <c r="Q130" s="10">
        <f t="shared" si="9"/>
        <v>19</v>
      </c>
      <c r="R130" s="63"/>
    </row>
    <row r="131" spans="1:18" ht="21.75" customHeight="1" x14ac:dyDescent="0.25">
      <c r="A131" s="4"/>
      <c r="B131" s="16" t="s">
        <v>30</v>
      </c>
      <c r="C131" s="20"/>
      <c r="D131" s="17"/>
      <c r="E131" s="17"/>
      <c r="F131" s="15" t="s">
        <v>31</v>
      </c>
      <c r="G131" s="10">
        <f t="shared" ref="G131:Q131" si="10">COUNTIF(G2:G122,"©")</f>
        <v>0</v>
      </c>
      <c r="H131" s="10">
        <f t="shared" si="10"/>
        <v>0</v>
      </c>
      <c r="I131" s="10">
        <f t="shared" si="10"/>
        <v>0</v>
      </c>
      <c r="J131" s="10">
        <f t="shared" si="10"/>
        <v>0</v>
      </c>
      <c r="K131" s="10">
        <f t="shared" si="10"/>
        <v>0</v>
      </c>
      <c r="L131" s="10">
        <f t="shared" si="10"/>
        <v>0</v>
      </c>
      <c r="M131" s="10">
        <f t="shared" si="10"/>
        <v>0</v>
      </c>
      <c r="N131" s="10">
        <f t="shared" si="10"/>
        <v>0</v>
      </c>
      <c r="O131" s="10">
        <f t="shared" si="10"/>
        <v>0</v>
      </c>
      <c r="P131" s="10">
        <f t="shared" si="10"/>
        <v>0</v>
      </c>
      <c r="Q131" s="10">
        <f t="shared" si="10"/>
        <v>0</v>
      </c>
      <c r="R131" s="63"/>
    </row>
    <row r="132" spans="1:18" ht="21.75" customHeight="1" x14ac:dyDescent="0.25">
      <c r="A132" s="4"/>
      <c r="B132" s="21" t="s">
        <v>1</v>
      </c>
      <c r="C132" s="20"/>
      <c r="D132" s="17"/>
      <c r="E132" s="17"/>
      <c r="F132" s="15" t="s">
        <v>32</v>
      </c>
      <c r="G132" s="10">
        <f t="shared" ref="G132:Q132" si="11">COUNTIF(G2:G122,"P")</f>
        <v>12</v>
      </c>
      <c r="H132" s="10">
        <f t="shared" si="11"/>
        <v>54</v>
      </c>
      <c r="I132" s="10">
        <f t="shared" si="11"/>
        <v>58</v>
      </c>
      <c r="J132" s="10">
        <f t="shared" si="11"/>
        <v>70</v>
      </c>
      <c r="K132" s="10">
        <f t="shared" si="11"/>
        <v>67</v>
      </c>
      <c r="L132" s="10">
        <f t="shared" si="11"/>
        <v>5</v>
      </c>
      <c r="M132" s="10">
        <f t="shared" si="11"/>
        <v>13</v>
      </c>
      <c r="N132" s="10">
        <f t="shared" si="11"/>
        <v>70</v>
      </c>
      <c r="O132" s="10">
        <f t="shared" si="11"/>
        <v>72</v>
      </c>
      <c r="P132" s="10">
        <f t="shared" si="11"/>
        <v>85</v>
      </c>
      <c r="Q132" s="10">
        <f t="shared" si="11"/>
        <v>55</v>
      </c>
      <c r="R132" s="63"/>
    </row>
    <row r="133" spans="1:18" ht="21.75" customHeight="1" x14ac:dyDescent="0.25">
      <c r="A133" s="4"/>
      <c r="B133" s="16" t="s">
        <v>26</v>
      </c>
      <c r="C133" s="20"/>
      <c r="D133" s="17"/>
      <c r="E133" s="17"/>
      <c r="F133" s="15" t="s">
        <v>33</v>
      </c>
      <c r="G133" s="10">
        <f t="shared" ref="G133:Q133" si="12">COUNTIF(G2:G122,"R")</f>
        <v>0</v>
      </c>
      <c r="H133" s="10">
        <f t="shared" si="12"/>
        <v>0</v>
      </c>
      <c r="I133" s="10">
        <f t="shared" si="12"/>
        <v>0</v>
      </c>
      <c r="J133" s="10">
        <f t="shared" si="12"/>
        <v>0</v>
      </c>
      <c r="K133" s="10">
        <f t="shared" si="12"/>
        <v>0</v>
      </c>
      <c r="L133" s="10">
        <f t="shared" si="12"/>
        <v>0</v>
      </c>
      <c r="M133" s="10">
        <f t="shared" si="12"/>
        <v>0</v>
      </c>
      <c r="N133" s="10">
        <f t="shared" si="12"/>
        <v>0</v>
      </c>
      <c r="O133" s="10">
        <f t="shared" si="12"/>
        <v>0</v>
      </c>
      <c r="P133" s="10">
        <f t="shared" si="12"/>
        <v>0</v>
      </c>
      <c r="Q133" s="10">
        <f t="shared" si="12"/>
        <v>0</v>
      </c>
      <c r="R133" s="63"/>
    </row>
    <row r="134" spans="1:18" ht="21.75" customHeight="1" x14ac:dyDescent="0.25">
      <c r="A134" s="4"/>
      <c r="B134" s="16" t="s">
        <v>28</v>
      </c>
      <c r="C134" s="20"/>
      <c r="D134" s="17"/>
      <c r="E134" s="17"/>
      <c r="F134" s="15" t="s">
        <v>27</v>
      </c>
      <c r="G134" s="10">
        <f t="shared" ref="G134:Q134" si="13">COUNTIF(G2:G122,"N")</f>
        <v>71</v>
      </c>
      <c r="H134" s="10">
        <f t="shared" si="13"/>
        <v>14</v>
      </c>
      <c r="I134" s="10">
        <f t="shared" si="13"/>
        <v>14</v>
      </c>
      <c r="J134" s="10">
        <f t="shared" si="13"/>
        <v>0</v>
      </c>
      <c r="K134" s="10">
        <f t="shared" si="13"/>
        <v>0</v>
      </c>
      <c r="L134" s="10">
        <f t="shared" si="13"/>
        <v>80</v>
      </c>
      <c r="M134" s="10">
        <f t="shared" si="13"/>
        <v>71</v>
      </c>
      <c r="N134" s="10">
        <f t="shared" si="13"/>
        <v>5</v>
      </c>
      <c r="O134" s="10">
        <f t="shared" si="13"/>
        <v>0</v>
      </c>
      <c r="P134" s="10">
        <f t="shared" si="13"/>
        <v>0</v>
      </c>
      <c r="Q134" s="10">
        <f t="shared" si="13"/>
        <v>0</v>
      </c>
      <c r="R134" s="63"/>
    </row>
    <row r="135" spans="1:18" ht="21.75" customHeight="1" x14ac:dyDescent="0.25">
      <c r="A135" s="4"/>
      <c r="B135" s="16" t="s">
        <v>34</v>
      </c>
      <c r="C135" s="20"/>
      <c r="D135" s="17"/>
      <c r="E135" s="17"/>
      <c r="F135" s="15" t="s">
        <v>35</v>
      </c>
      <c r="G135" s="10">
        <f t="shared" ref="G135:Q135" si="14">COUNTIF(G2:G122,"M")</f>
        <v>0</v>
      </c>
      <c r="H135" s="10">
        <f t="shared" si="14"/>
        <v>0</v>
      </c>
      <c r="I135" s="10">
        <f t="shared" si="14"/>
        <v>0</v>
      </c>
      <c r="J135" s="10">
        <f t="shared" si="14"/>
        <v>0</v>
      </c>
      <c r="K135" s="10">
        <f t="shared" si="14"/>
        <v>0</v>
      </c>
      <c r="L135" s="10">
        <f t="shared" si="14"/>
        <v>0</v>
      </c>
      <c r="M135" s="10">
        <f t="shared" si="14"/>
        <v>0</v>
      </c>
      <c r="N135" s="10">
        <f t="shared" si="14"/>
        <v>0</v>
      </c>
      <c r="O135" s="10">
        <f t="shared" si="14"/>
        <v>0</v>
      </c>
      <c r="P135" s="10">
        <f t="shared" si="14"/>
        <v>0</v>
      </c>
      <c r="Q135" s="10">
        <f t="shared" si="14"/>
        <v>0</v>
      </c>
      <c r="R135" s="63"/>
    </row>
    <row r="136" spans="1:18" ht="21.75" customHeight="1" x14ac:dyDescent="0.25">
      <c r="A136" s="4"/>
      <c r="B136" s="16" t="s">
        <v>36</v>
      </c>
      <c r="C136" s="17"/>
      <c r="D136" s="17"/>
      <c r="E136" s="17"/>
      <c r="F136" s="15" t="s">
        <v>37</v>
      </c>
      <c r="G136" s="10">
        <f t="shared" ref="G136:Q136" si="15">COUNTIF(G2:G122,"©")+COUNTIF(G2:G122,"N")</f>
        <v>71</v>
      </c>
      <c r="H136" s="10">
        <f t="shared" si="15"/>
        <v>14</v>
      </c>
      <c r="I136" s="10">
        <f t="shared" si="15"/>
        <v>14</v>
      </c>
      <c r="J136" s="10">
        <f t="shared" si="15"/>
        <v>0</v>
      </c>
      <c r="K136" s="10">
        <f t="shared" si="15"/>
        <v>0</v>
      </c>
      <c r="L136" s="10">
        <f t="shared" si="15"/>
        <v>80</v>
      </c>
      <c r="M136" s="10">
        <f t="shared" si="15"/>
        <v>71</v>
      </c>
      <c r="N136" s="10">
        <f t="shared" si="15"/>
        <v>5</v>
      </c>
      <c r="O136" s="10">
        <f t="shared" si="15"/>
        <v>0</v>
      </c>
      <c r="P136" s="10">
        <f t="shared" si="15"/>
        <v>0</v>
      </c>
      <c r="Q136" s="10">
        <f t="shared" si="15"/>
        <v>0</v>
      </c>
      <c r="R136" s="63"/>
    </row>
    <row r="137" spans="1:18" ht="21.75" customHeight="1" x14ac:dyDescent="0.25">
      <c r="A137" s="4"/>
      <c r="B137" s="22" t="s">
        <v>38</v>
      </c>
      <c r="C137" s="17"/>
      <c r="D137" s="17"/>
      <c r="E137" s="17"/>
      <c r="F137" s="15" t="s">
        <v>39</v>
      </c>
      <c r="G137" s="10">
        <f t="shared" ref="G137:Q137" si="16">COUNTIF(G2:G122,"S")+COUNTIF(G2:G122,"L")+COUNTIF(G2:G122,"O")+COUNTIF(G2:G122,"@")+COUNTIF(G2:G122,"-")+COUNTIF(G2:G122,"P")+COUNTIF(G2:G122,"R")+COUNTIF(G2:G122,"M")</f>
        <v>14</v>
      </c>
      <c r="H137" s="10">
        <f t="shared" si="16"/>
        <v>70</v>
      </c>
      <c r="I137" s="10">
        <f t="shared" si="16"/>
        <v>71</v>
      </c>
      <c r="J137" s="10">
        <f t="shared" si="16"/>
        <v>85</v>
      </c>
      <c r="K137" s="10">
        <f t="shared" si="16"/>
        <v>85</v>
      </c>
      <c r="L137" s="10">
        <f t="shared" si="16"/>
        <v>5</v>
      </c>
      <c r="M137" s="10">
        <f t="shared" si="16"/>
        <v>14</v>
      </c>
      <c r="N137" s="10">
        <f t="shared" si="16"/>
        <v>80</v>
      </c>
      <c r="O137" s="10">
        <f t="shared" si="16"/>
        <v>85</v>
      </c>
      <c r="P137" s="10">
        <f t="shared" si="16"/>
        <v>85</v>
      </c>
      <c r="Q137" s="10">
        <f t="shared" si="16"/>
        <v>85</v>
      </c>
      <c r="R137" s="63"/>
    </row>
    <row r="138" spans="1:18" ht="21.75" customHeight="1" x14ac:dyDescent="0.25">
      <c r="A138" s="4"/>
      <c r="B138" s="22" t="s">
        <v>40</v>
      </c>
      <c r="C138" s="17"/>
      <c r="D138" s="17"/>
      <c r="E138" s="17"/>
      <c r="F138" s="15" t="s">
        <v>41</v>
      </c>
      <c r="G138" s="10">
        <f t="shared" ref="G138:Q138" si="17">COUNTIF(G2:G122,"O")+COUNTIF(G2:G122,"@")+COUNTIF(G2:G122,"P")+COUNTIF(G2:G122,"R")</f>
        <v>12</v>
      </c>
      <c r="H138" s="10">
        <f t="shared" si="17"/>
        <v>65</v>
      </c>
      <c r="I138" s="10">
        <f t="shared" si="17"/>
        <v>67</v>
      </c>
      <c r="J138" s="10">
        <f t="shared" si="17"/>
        <v>75</v>
      </c>
      <c r="K138" s="10">
        <f t="shared" si="17"/>
        <v>71</v>
      </c>
      <c r="L138" s="10">
        <f t="shared" si="17"/>
        <v>5</v>
      </c>
      <c r="M138" s="10">
        <f t="shared" si="17"/>
        <v>13</v>
      </c>
      <c r="N138" s="10">
        <f t="shared" si="17"/>
        <v>73</v>
      </c>
      <c r="O138" s="10">
        <f t="shared" si="17"/>
        <v>75</v>
      </c>
      <c r="P138" s="10">
        <f t="shared" si="17"/>
        <v>85</v>
      </c>
      <c r="Q138" s="10">
        <f t="shared" si="17"/>
        <v>57</v>
      </c>
      <c r="R138" s="63"/>
    </row>
    <row r="139" spans="1:18" ht="21.75" x14ac:dyDescent="0.25">
      <c r="A139" s="4"/>
      <c r="B139" s="22" t="s">
        <v>42</v>
      </c>
      <c r="C139" s="20"/>
      <c r="D139" s="17"/>
      <c r="E139" s="17"/>
      <c r="F139" s="15" t="s">
        <v>43</v>
      </c>
      <c r="G139" s="10">
        <f t="shared" ref="G139:Q139" si="18">COUNTIF(G2:G122,"S")+COUNTIF(G2:G122,"L")+COUNTIF(G2:G122,"-")+COUNTIF(G2:G122,"M")</f>
        <v>2</v>
      </c>
      <c r="H139" s="10">
        <f t="shared" si="18"/>
        <v>5</v>
      </c>
      <c r="I139" s="10">
        <f t="shared" si="18"/>
        <v>4</v>
      </c>
      <c r="J139" s="10">
        <f t="shared" si="18"/>
        <v>10</v>
      </c>
      <c r="K139" s="10">
        <f t="shared" si="18"/>
        <v>14</v>
      </c>
      <c r="L139" s="10">
        <f t="shared" si="18"/>
        <v>0</v>
      </c>
      <c r="M139" s="10">
        <f t="shared" si="18"/>
        <v>1</v>
      </c>
      <c r="N139" s="10">
        <f t="shared" si="18"/>
        <v>7</v>
      </c>
      <c r="O139" s="10">
        <f t="shared" si="18"/>
        <v>10</v>
      </c>
      <c r="P139" s="10">
        <f t="shared" si="18"/>
        <v>0</v>
      </c>
      <c r="Q139" s="10">
        <f t="shared" si="18"/>
        <v>28</v>
      </c>
      <c r="R139" s="63"/>
    </row>
    <row r="140" spans="1:18" x14ac:dyDescent="0.25">
      <c r="A140" s="4"/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5"/>
      <c r="R140" s="4"/>
    </row>
  </sheetData>
  <pageMargins left="0.7" right="0.7" top="0.75" bottom="0.75" header="0.3" footer="0.3"/>
  <pageSetup paperSize="9" scale="5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VC-Csub2</vt:lpstr>
      <vt:lpstr>19th Majlis-PT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Asma Saleem</cp:lastModifiedBy>
  <cp:lastPrinted>2024-05-14T08:44:12Z</cp:lastPrinted>
  <dcterms:created xsi:type="dcterms:W3CDTF">2011-08-11T12:35:24Z</dcterms:created>
  <dcterms:modified xsi:type="dcterms:W3CDTF">2024-05-14T10:58:26Z</dcterms:modified>
</cp:coreProperties>
</file>